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ml.chartshapes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theme/themeOverride2.xml" ContentType="application/vnd.openxmlformats-officedocument.themeOverride+xml"/>
  <Override PartName="/xl/charts/chart32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1"/>
  </bookViews>
  <sheets>
    <sheet name="посещ. заболев.2020-21" sheetId="8" r:id="rId1"/>
    <sheet name="конкурсы" sheetId="2" r:id="rId2"/>
    <sheet name="физ. и муз.  разв." sheetId="3" r:id="rId3"/>
    <sheet name="психолог, логопед" sheetId="4" r:id="rId4"/>
    <sheet name="развитие воспитанников" sheetId="5" r:id="rId5"/>
    <sheet name="педагоги" sheetId="6" r:id="rId6"/>
    <sheet name="успешные мероприятия" sheetId="10" r:id="rId7"/>
    <sheet name="диагностика" sheetId="7" r:id="rId8"/>
    <sheet name="инновации" sheetId="9" r:id="rId9"/>
    <sheet name="удовлетв. родителей" sheetId="11" r:id="rId10"/>
    <sheet name="самоанализ за год" sheetId="12" r:id="rId11"/>
  </sheets>
  <calcPr calcId="145621"/>
  <oleSize ref="B1:Y55"/>
</workbook>
</file>

<file path=xl/sharedStrings.xml><?xml version="1.0" encoding="utf-8"?>
<sst xmlns="http://schemas.openxmlformats.org/spreadsheetml/2006/main" count="354" uniqueCount="240">
  <si>
    <t>заболеваемость</t>
  </si>
  <si>
    <t>сент</t>
  </si>
  <si>
    <t>окт</t>
  </si>
  <si>
    <t>нояб</t>
  </si>
  <si>
    <t>дек</t>
  </si>
  <si>
    <t>янв</t>
  </si>
  <si>
    <t>февр</t>
  </si>
  <si>
    <t>март</t>
  </si>
  <si>
    <t>апрель</t>
  </si>
  <si>
    <t>посещаемость</t>
  </si>
  <si>
    <t>2017-18</t>
  </si>
  <si>
    <t>май</t>
  </si>
  <si>
    <t>дети</t>
  </si>
  <si>
    <t>мероприятия</t>
  </si>
  <si>
    <t>участие</t>
  </si>
  <si>
    <t>призеры</t>
  </si>
  <si>
    <t>педагоги</t>
  </si>
  <si>
    <t>очное представление опыта</t>
  </si>
  <si>
    <t>выше возрастной нормы</t>
  </si>
  <si>
    <t>норма</t>
  </si>
  <si>
    <t>ниже возрастной нормы</t>
  </si>
  <si>
    <t>музыкальное развитие Балашова Ю.А.</t>
  </si>
  <si>
    <t>музыкальное развитие Виноградова О.В.</t>
  </si>
  <si>
    <t>физическое развитие</t>
  </si>
  <si>
    <t>психолог</t>
  </si>
  <si>
    <t>на сопровождении</t>
  </si>
  <si>
    <t>положительная динамика</t>
  </si>
  <si>
    <t>кол-во</t>
  </si>
  <si>
    <t>логопед</t>
  </si>
  <si>
    <t>выявлено</t>
  </si>
  <si>
    <t>зачислено</t>
  </si>
  <si>
    <t>возрастная норма</t>
  </si>
  <si>
    <t>аттестация</t>
  </si>
  <si>
    <t>высшая</t>
  </si>
  <si>
    <t>первая</t>
  </si>
  <si>
    <t>СЗД</t>
  </si>
  <si>
    <t>без категории</t>
  </si>
  <si>
    <t>педагогический стаж</t>
  </si>
  <si>
    <t>до 5 лет</t>
  </si>
  <si>
    <t>от 5 до 10</t>
  </si>
  <si>
    <t>от 10 до 15</t>
  </si>
  <si>
    <t>от 15 до 20</t>
  </si>
  <si>
    <t>от 20 до 25</t>
  </si>
  <si>
    <t>более 25</t>
  </si>
  <si>
    <t>образование</t>
  </si>
  <si>
    <t>высшее</t>
  </si>
  <si>
    <t>средне-профессиональное</t>
  </si>
  <si>
    <t>адаптация</t>
  </si>
  <si>
    <t>легкая</t>
  </si>
  <si>
    <t>средняя</t>
  </si>
  <si>
    <t>тяжелая</t>
  </si>
  <si>
    <t>2018-19</t>
  </si>
  <si>
    <t>сентябрь 18</t>
  </si>
  <si>
    <t>май 19</t>
  </si>
  <si>
    <t>незначительная динамика</t>
  </si>
  <si>
    <t>речь N и бл. к N</t>
  </si>
  <si>
    <t>участие в конкурсах</t>
  </si>
  <si>
    <t>публикации</t>
  </si>
  <si>
    <t>лето посещаемость</t>
  </si>
  <si>
    <t>июнь</t>
  </si>
  <si>
    <t>июль</t>
  </si>
  <si>
    <t>август (на 19.08)</t>
  </si>
  <si>
    <t>Социально-коммуникативное развитие</t>
  </si>
  <si>
    <t>3-4 года</t>
  </si>
  <si>
    <t>4-5 лет</t>
  </si>
  <si>
    <t>5-6 лет</t>
  </si>
  <si>
    <t>6-7 лет</t>
  </si>
  <si>
    <t>СКР</t>
  </si>
  <si>
    <t>ПР</t>
  </si>
  <si>
    <t>РР</t>
  </si>
  <si>
    <t>Х-ЭР</t>
  </si>
  <si>
    <t>ФР</t>
  </si>
  <si>
    <t>соответствуют возрастной норме</t>
  </si>
  <si>
    <t>Познавательное развитие</t>
  </si>
  <si>
    <t>Речевое развитие</t>
  </si>
  <si>
    <t>Художественно-эстетическое развитие</t>
  </si>
  <si>
    <t>Физическое развитие</t>
  </si>
  <si>
    <t>2019-20</t>
  </si>
  <si>
    <t>сентябрь 19</t>
  </si>
  <si>
    <t>минимузей</t>
  </si>
  <si>
    <t>проект</t>
  </si>
  <si>
    <t>Клубный час</t>
  </si>
  <si>
    <t>Альмухаметова К.А.</t>
  </si>
  <si>
    <t>Балашова Ю.А.</t>
  </si>
  <si>
    <t>Басова Л.К.</t>
  </si>
  <si>
    <t>Бутикова Г.В.</t>
  </si>
  <si>
    <t>Веретенникова Е.В.</t>
  </si>
  <si>
    <t>Виноградова О.В.</t>
  </si>
  <si>
    <t>Гурова Т.А.</t>
  </si>
  <si>
    <t>Донцова Е.В.</t>
  </si>
  <si>
    <t>Дубова Л.А.</t>
  </si>
  <si>
    <t>Жирова Н.С.</t>
  </si>
  <si>
    <t>Зиновьева Н.В.</t>
  </si>
  <si>
    <t>Иванова Е.В.</t>
  </si>
  <si>
    <t>Игнатьева Н.В.</t>
  </si>
  <si>
    <t>Кирсанова Л.В.</t>
  </si>
  <si>
    <t>Ключникова Э.Ю.</t>
  </si>
  <si>
    <t>Кондратьева Г.И.</t>
  </si>
  <si>
    <t>Кононова Ю.С.</t>
  </si>
  <si>
    <t>Кузнецова Е.Н.</t>
  </si>
  <si>
    <t>Машурик Ю.В.</t>
  </si>
  <si>
    <t>Меркушева Л.А.</t>
  </si>
  <si>
    <t>Назарчук М.Ю.</t>
  </si>
  <si>
    <t>Петелина Е.С.</t>
  </si>
  <si>
    <t>Прилуцкая Н.А.</t>
  </si>
  <si>
    <t>Санкина О.С.</t>
  </si>
  <si>
    <t>Серебрякова Е.Н.</t>
  </si>
  <si>
    <t>Сталимбовская В.Н.</t>
  </si>
  <si>
    <t>Сударчикова Е.Ю.</t>
  </si>
  <si>
    <t>Тимофеева Л.Ю.</t>
  </si>
  <si>
    <t>Ткачева Л.Н.</t>
  </si>
  <si>
    <t>Черемных М.Ю.</t>
  </si>
  <si>
    <t>Шпак Е.В.</t>
  </si>
  <si>
    <t>"Ситуация"</t>
  </si>
  <si>
    <t>ИКТ</t>
  </si>
  <si>
    <t>геймификация</t>
  </si>
  <si>
    <t>интернет</t>
  </si>
  <si>
    <t>песочная терапия</t>
  </si>
  <si>
    <t>Открытые показы</t>
  </si>
  <si>
    <t>КЧ</t>
  </si>
  <si>
    <t>Сенсорная интеграция</t>
  </si>
  <si>
    <t>Педсовет "Эмоции"</t>
  </si>
  <si>
    <t>ДРК</t>
  </si>
  <si>
    <t>ТОП</t>
  </si>
  <si>
    <t>МО</t>
  </si>
  <si>
    <t>Зауч. Стихов</t>
  </si>
  <si>
    <t>Педсовет "Профориентация"</t>
  </si>
  <si>
    <t>статус ОВЗ</t>
  </si>
  <si>
    <t>2020-21</t>
  </si>
  <si>
    <t>апрель-май самоизоляция!!!</t>
  </si>
  <si>
    <t>сняты с учета с N</t>
  </si>
  <si>
    <t>из них с ОВЗ</t>
  </si>
  <si>
    <t>группы</t>
  </si>
  <si>
    <t>Итог</t>
  </si>
  <si>
    <t>МТО</t>
  </si>
  <si>
    <t>Работа воспитателей</t>
  </si>
  <si>
    <t>Гурова, Донцова, Виноградова, Бутикова, Каракулова,</t>
  </si>
  <si>
    <t>2021-22</t>
  </si>
  <si>
    <t>май 22</t>
  </si>
  <si>
    <t>сентябрь 21</t>
  </si>
  <si>
    <t>бассейн</t>
  </si>
  <si>
    <t>22-23</t>
  </si>
  <si>
    <t>2022-23</t>
  </si>
  <si>
    <t>Принимали участие педагоги</t>
  </si>
  <si>
    <t>презентации проектов</t>
  </si>
  <si>
    <t>конкурс по кругам сообщества</t>
  </si>
  <si>
    <t>современные технологии</t>
  </si>
  <si>
    <t>Ситуация</t>
  </si>
  <si>
    <t>Круги сообщества</t>
  </si>
  <si>
    <t>Эффективность</t>
  </si>
  <si>
    <t>вебинары</t>
  </si>
  <si>
    <t>мероприятия ДОУ</t>
  </si>
  <si>
    <t>КПК</t>
  </si>
  <si>
    <t>показ НОД</t>
  </si>
  <si>
    <t>Вовлечение родителей</t>
  </si>
  <si>
    <t>челендж</t>
  </si>
  <si>
    <t>Игровые</t>
  </si>
  <si>
    <t>Интегрированного обучения</t>
  </si>
  <si>
    <t>Задача дня</t>
  </si>
  <si>
    <t>Повысилась компетентность</t>
  </si>
  <si>
    <t>установление контактов с родителями</t>
  </si>
  <si>
    <t>конкурсы выше ДОУ</t>
  </si>
  <si>
    <t>ТРИЗ</t>
  </si>
  <si>
    <t>развитие логического мышления у детей</t>
  </si>
  <si>
    <t>педсовет</t>
  </si>
  <si>
    <t>ФОП ДО</t>
  </si>
  <si>
    <t>программа "Про детей"</t>
  </si>
  <si>
    <t>выставки</t>
  </si>
  <si>
    <t>проекты пед.</t>
  </si>
  <si>
    <t>нейроигры</t>
  </si>
  <si>
    <t>Инициативы семей</t>
  </si>
  <si>
    <t>Обогащение РППС</t>
  </si>
  <si>
    <t>работа с детьми с ОВЗ</t>
  </si>
  <si>
    <t>акции</t>
  </si>
  <si>
    <t>проекты тематич.</t>
  </si>
  <si>
    <t>Декада Будущий первоклассний</t>
  </si>
  <si>
    <t>нейро-педагогика</t>
  </si>
  <si>
    <t>финансовая грамотность</t>
  </si>
  <si>
    <t>Инновационная плащадка Петерсон</t>
  </si>
  <si>
    <t>Форум</t>
  </si>
  <si>
    <t>КВИЗ (МО)</t>
  </si>
  <si>
    <t>сказкотерапия</t>
  </si>
  <si>
    <t>монтаж видео</t>
  </si>
  <si>
    <t>Декада молодого спец-та</t>
  </si>
  <si>
    <t>структура НОД</t>
  </si>
  <si>
    <t>Представление опыта выше ДОУ</t>
  </si>
  <si>
    <t>родит.собрания</t>
  </si>
  <si>
    <t>индив.консультации</t>
  </si>
  <si>
    <t>использование наст.игр дома</t>
  </si>
  <si>
    <t>углубленная психол. диагностика</t>
  </si>
  <si>
    <t>психиатрия для психолога</t>
  </si>
  <si>
    <t>ШОР</t>
  </si>
  <si>
    <t>детско-родит.встречи</t>
  </si>
  <si>
    <t>Здоровьесберегающие</t>
  </si>
  <si>
    <t>личностно-ориентированные</t>
  </si>
  <si>
    <t>Дни открытых дверей, развлечения</t>
  </si>
  <si>
    <t>участие в развлечения, праздниках</t>
  </si>
  <si>
    <t>уровневой дифференциации</t>
  </si>
  <si>
    <t>Восстановительный подход</t>
  </si>
  <si>
    <t>обращение к узким специалистам, ТПМПК</t>
  </si>
  <si>
    <t>простр. Мышление</t>
  </si>
  <si>
    <t>начало года</t>
  </si>
  <si>
    <t>конец года</t>
  </si>
  <si>
    <t>ЭВС</t>
  </si>
  <si>
    <t>Итоги работы педагога-психолога Каракуловой Н.В.</t>
  </si>
  <si>
    <t>нуждаются</t>
  </si>
  <si>
    <t xml:space="preserve">конец года </t>
  </si>
  <si>
    <t>Группа КН</t>
  </si>
  <si>
    <t>Динамика речевого развития группы КН № 9</t>
  </si>
  <si>
    <t>КС</t>
  </si>
  <si>
    <t>ПП</t>
  </si>
  <si>
    <t>Планирование своей деятельности</t>
  </si>
  <si>
    <t>Рефлексия (сравнение с образцом или замыслом)</t>
  </si>
  <si>
    <t>Проявление инициативы</t>
  </si>
  <si>
    <t>Понимание инструкций</t>
  </si>
  <si>
    <t>Реализация плана, соблюдение алгоритма</t>
  </si>
  <si>
    <t>2022 сентябрь</t>
  </si>
  <si>
    <t>ПС</t>
  </si>
  <si>
    <t>ЧС</t>
  </si>
  <si>
    <t>НС</t>
  </si>
  <si>
    <t>май 2023</t>
  </si>
  <si>
    <t>Волкова, Дубова, Гуторова</t>
  </si>
  <si>
    <t>Игнатьева, Альмухаметова, Соколова</t>
  </si>
  <si>
    <t>Серебрякова, Куприй,</t>
  </si>
  <si>
    <t>Жирова, Машурик, Косенко</t>
  </si>
  <si>
    <t>2023-24</t>
  </si>
  <si>
    <t>23-24</t>
  </si>
  <si>
    <t>Волкова</t>
  </si>
  <si>
    <t>Гуторова</t>
  </si>
  <si>
    <t>Дубова</t>
  </si>
  <si>
    <t>Жирова</t>
  </si>
  <si>
    <t>Золотова</t>
  </si>
  <si>
    <t>Игнатьева</t>
  </si>
  <si>
    <t>Кирсанова</t>
  </si>
  <si>
    <t>Ключникова</t>
  </si>
  <si>
    <t>Кононова</t>
  </si>
  <si>
    <t>Куприй</t>
  </si>
  <si>
    <t>Санкина</t>
  </si>
  <si>
    <t>Серебрякова</t>
  </si>
  <si>
    <t>Тимофеева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</si>
</sst>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color rgb="FFFFFFFF"/>
      <name val="Arial"/>
      <family val="2"/>
      <charset val="204"/>
    </font>
    <font>
      <b/>
      <sz val="16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sz val="14"/>
      <color rgb="FFFFFFFF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27CA3"/>
        <bgColor indexed="64"/>
      </patternFill>
    </fill>
    <fill>
      <patternFill patternType="solid">
        <fgColor rgb="FFD5D7E0"/>
        <bgColor indexed="64"/>
      </patternFill>
    </fill>
    <fill>
      <patternFill patternType="solid">
        <fgColor rgb="FFEBEC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0" borderId="0" xfId="0" applyFont="1"/>
    <xf numFmtId="0" fontId="6" fillId="5" borderId="2" xfId="0" applyFont="1" applyFill="1" applyBorder="1" applyAlignment="1">
      <alignment horizontal="center" vertical="center" wrapText="1" readingOrder="1"/>
    </xf>
    <xf numFmtId="0" fontId="7" fillId="5" borderId="2" xfId="0" applyFont="1" applyFill="1" applyBorder="1" applyAlignment="1">
      <alignment horizontal="center" vertical="center" wrapText="1" readingOrder="1"/>
    </xf>
    <xf numFmtId="0" fontId="8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vertical="center" wrapText="1" readingOrder="1"/>
    </xf>
    <xf numFmtId="0" fontId="10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wrapText="1" readingOrder="1"/>
    </xf>
    <xf numFmtId="0" fontId="8" fillId="7" borderId="4" xfId="0" applyFont="1" applyFill="1" applyBorder="1" applyAlignment="1">
      <alignment horizontal="center" vertical="center" wrapText="1" readingOrder="1"/>
    </xf>
    <xf numFmtId="0" fontId="9" fillId="7" borderId="4" xfId="0" applyFont="1" applyFill="1" applyBorder="1" applyAlignment="1">
      <alignment horizontal="center" vertical="center" wrapText="1" readingOrder="1"/>
    </xf>
    <xf numFmtId="0" fontId="10" fillId="7" borderId="4" xfId="0" applyFont="1" applyFill="1" applyBorder="1" applyAlignment="1">
      <alignment horizontal="center" vertical="center" wrapText="1" readingOrder="1"/>
    </xf>
    <xf numFmtId="0" fontId="8" fillId="6" borderId="4" xfId="0" applyFont="1" applyFill="1" applyBorder="1" applyAlignment="1">
      <alignment horizontal="center" vertical="center" wrapText="1" readingOrder="1"/>
    </xf>
    <xf numFmtId="0" fontId="9" fillId="6" borderId="4" xfId="0" applyFont="1" applyFill="1" applyBorder="1" applyAlignment="1">
      <alignment horizontal="center" vertical="center" wrapText="1" readingOrder="1"/>
    </xf>
    <xf numFmtId="0" fontId="10" fillId="6" borderId="4" xfId="0" applyFont="1" applyFill="1" applyBorder="1" applyAlignment="1">
      <alignment horizontal="center" vertical="center" wrapText="1" readingOrder="1"/>
    </xf>
    <xf numFmtId="0" fontId="11" fillId="5" borderId="2" xfId="0" applyFont="1" applyFill="1" applyBorder="1" applyAlignment="1">
      <alignment horizontal="center" vertical="center" wrapText="1" readingOrder="1"/>
    </xf>
    <xf numFmtId="0" fontId="12" fillId="6" borderId="3" xfId="0" applyFont="1" applyFill="1" applyBorder="1" applyAlignment="1">
      <alignment horizontal="center" vertical="center" wrapText="1" readingOrder="1"/>
    </xf>
    <xf numFmtId="0" fontId="12" fillId="7" borderId="4" xfId="0" applyFont="1" applyFill="1" applyBorder="1" applyAlignment="1">
      <alignment horizontal="center" vertical="center" wrapText="1" readingOrder="1"/>
    </xf>
    <xf numFmtId="0" fontId="12" fillId="6" borderId="4" xfId="0" applyFont="1" applyFill="1" applyBorder="1" applyAlignment="1">
      <alignment horizontal="center" vertical="center" wrapText="1" readingOrder="1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1" fontId="5" fillId="0" borderId="0" xfId="0" applyNumberFormat="1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00FF00"/>
      <color rgb="FFFF0000"/>
      <color rgb="FFCC0099"/>
      <color rgb="FF66FF33"/>
      <color rgb="FFFF00FF"/>
      <color rgb="FFFF9900"/>
      <color rgb="FFFFCC66"/>
      <color rgb="FFFF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Средняя посещаемость </a:t>
            </a:r>
          </a:p>
          <a:p>
            <a:pPr>
              <a:defRPr/>
            </a:pPr>
            <a:r>
              <a:rPr lang="ru-RU"/>
              <a:t>в сравнении с 2022-</a:t>
            </a:r>
            <a:r>
              <a:rPr lang="en-US"/>
              <a:t>2</a:t>
            </a:r>
            <a:r>
              <a:rPr lang="ru-RU"/>
              <a:t>3 учебным годом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заболев.2020-21'!$L$27</c:f>
              <c:strCache>
                <c:ptCount val="1"/>
                <c:pt idx="0">
                  <c:v>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заболев.2020-21'!$L$28:$L$36</c:f>
              <c:numCache>
                <c:formatCode>0</c:formatCode>
                <c:ptCount val="9"/>
                <c:pt idx="0">
                  <c:v>8.9174451598821349</c:v>
                </c:pt>
                <c:pt idx="1">
                  <c:v>6.9157087077255142</c:v>
                </c:pt>
                <c:pt idx="2">
                  <c:v>10.87975493227594</c:v>
                </c:pt>
                <c:pt idx="3">
                  <c:v>13.871876629439654</c:v>
                </c:pt>
                <c:pt idx="4">
                  <c:v>13.232961063213164</c:v>
                </c:pt>
                <c:pt idx="5">
                  <c:v>6.8786290273685236</c:v>
                </c:pt>
                <c:pt idx="6">
                  <c:v>12</c:v>
                </c:pt>
                <c:pt idx="7">
                  <c:v>12.295813476905915</c:v>
                </c:pt>
                <c:pt idx="8">
                  <c:v>17</c:v>
                </c:pt>
              </c:numCache>
            </c:numRef>
          </c:val>
        </c:ser>
        <c:ser>
          <c:idx val="1"/>
          <c:order val="1"/>
          <c:tx>
            <c:strRef>
              <c:f>'посещ. заболев.2020-21'!$M$27</c:f>
              <c:strCache>
                <c:ptCount val="1"/>
                <c:pt idx="0">
                  <c:v>23-24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заболев.2020-21'!$M$28:$M$36</c:f>
              <c:numCache>
                <c:formatCode>0</c:formatCode>
                <c:ptCount val="9"/>
                <c:pt idx="0">
                  <c:v>11.545694868856634</c:v>
                </c:pt>
                <c:pt idx="1">
                  <c:v>14.540699006875478</c:v>
                </c:pt>
                <c:pt idx="2">
                  <c:v>13.319392984466514</c:v>
                </c:pt>
                <c:pt idx="3">
                  <c:v>12.403378851540618</c:v>
                </c:pt>
                <c:pt idx="4">
                  <c:v>13.958163037942452</c:v>
                </c:pt>
                <c:pt idx="5">
                  <c:v>7.9565157881334363</c:v>
                </c:pt>
                <c:pt idx="6">
                  <c:v>12.84765565317036</c:v>
                </c:pt>
                <c:pt idx="7">
                  <c:v>15.795341545709194</c:v>
                </c:pt>
                <c:pt idx="8">
                  <c:v>15.461414565826331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007872"/>
        <c:axId val="93009792"/>
      </c:barChart>
      <c:catAx>
        <c:axId val="930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09792"/>
        <c:crosses val="autoZero"/>
        <c:auto val="1"/>
        <c:lblAlgn val="ctr"/>
        <c:lblOffset val="100"/>
        <c:noMultiLvlLbl val="0"/>
      </c:catAx>
      <c:valAx>
        <c:axId val="9300979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930078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выпускников (%)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разв.'!$B$35:$B$37</c:f>
              <c:numCache>
                <c:formatCode>General</c:formatCode>
                <c:ptCount val="3"/>
                <c:pt idx="0">
                  <c:v>41</c:v>
                </c:pt>
                <c:pt idx="1">
                  <c:v>68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разв.'!$C$34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разв.'!$C$35:$C$37</c:f>
              <c:numCache>
                <c:formatCode>General</c:formatCode>
                <c:ptCount val="3"/>
                <c:pt idx="0">
                  <c:v>56</c:v>
                </c:pt>
                <c:pt idx="1">
                  <c:v>73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разв.'!$D$34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invertIfNegative val="0"/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разв.'!$D$35:$D$37</c:f>
              <c:numCache>
                <c:formatCode>General</c:formatCode>
                <c:ptCount val="3"/>
                <c:pt idx="0">
                  <c:v>61</c:v>
                </c:pt>
                <c:pt idx="1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3492864"/>
        <c:axId val="233495552"/>
      </c:barChart>
      <c:catAx>
        <c:axId val="233492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233495552"/>
        <c:crosses val="autoZero"/>
        <c:auto val="1"/>
        <c:lblAlgn val="ctr"/>
        <c:lblOffset val="100"/>
        <c:noMultiLvlLbl val="0"/>
      </c:catAx>
      <c:valAx>
        <c:axId val="233495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3492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Развитие умений детей по плаванию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разв.'!$B$39:$B$40</c:f>
              <c:numCache>
                <c:formatCode>0.0</c:formatCode>
                <c:ptCount val="2"/>
                <c:pt idx="0">
                  <c:v>25.949367088607595</c:v>
                </c:pt>
                <c:pt idx="1">
                  <c:v>42.767295597484278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разв.'!$C$38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разв.'!$C$39:$C$40</c:f>
              <c:numCache>
                <c:formatCode>0.0</c:formatCode>
                <c:ptCount val="2"/>
                <c:pt idx="0">
                  <c:v>35.443037974683541</c:v>
                </c:pt>
                <c:pt idx="1">
                  <c:v>45.911949685534594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разв.'!$D$38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разв.'!$D$39:$D$40</c:f>
              <c:numCache>
                <c:formatCode>0.0</c:formatCode>
                <c:ptCount val="2"/>
                <c:pt idx="0">
                  <c:v>38.607594936708864</c:v>
                </c:pt>
                <c:pt idx="1">
                  <c:v>11.320754716981133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068096"/>
        <c:axId val="328561408"/>
      </c:barChart>
      <c:catAx>
        <c:axId val="328068096"/>
        <c:scaling>
          <c:orientation val="minMax"/>
        </c:scaling>
        <c:delete val="0"/>
        <c:axPos val="b"/>
        <c:majorTickMark val="out"/>
        <c:minorTickMark val="none"/>
        <c:tickLblPos val="nextTo"/>
        <c:crossAx val="328561408"/>
        <c:crosses val="autoZero"/>
        <c:auto val="1"/>
        <c:lblAlgn val="ctr"/>
        <c:lblOffset val="100"/>
        <c:noMultiLvlLbl val="0"/>
      </c:catAx>
      <c:valAx>
        <c:axId val="32856140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28068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/>
              <a:t>Результаты работы </a:t>
            </a:r>
          </a:p>
          <a:p>
            <a:pPr algn="ctr">
              <a:defRPr/>
            </a:pPr>
            <a:r>
              <a:rPr lang="ru-RU"/>
              <a:t>педагога-психолога Машурик Ю.В.</a:t>
            </a:r>
          </a:p>
        </c:rich>
      </c:tx>
      <c:layout>
        <c:manualLayout>
          <c:xMode val="edge"/>
          <c:yMode val="edge"/>
          <c:x val="0.10677777777777779"/>
          <c:y val="1.532567049808429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66FF33"/>
              </a:solidFill>
            </c:spPr>
          </c:dPt>
          <c:dPt>
            <c:idx val="2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логопед'!$A$4:$A$8</c:f>
              <c:strCache>
                <c:ptCount val="5"/>
                <c:pt idx="0">
                  <c:v>на сопровождении</c:v>
                </c:pt>
                <c:pt idx="1">
                  <c:v>из них с ОВЗ</c:v>
                </c:pt>
                <c:pt idx="2">
                  <c:v>положительная динамика</c:v>
                </c:pt>
                <c:pt idx="3">
                  <c:v>незначительная динамика</c:v>
                </c:pt>
                <c:pt idx="4">
                  <c:v>сняты с учета с N</c:v>
                </c:pt>
              </c:strCache>
            </c:strRef>
          </c:cat>
          <c:val>
            <c:numRef>
              <c:f>'психолог, логопед'!$B$4:$B$8</c:f>
              <c:numCache>
                <c:formatCode>General</c:formatCode>
                <c:ptCount val="5"/>
                <c:pt idx="0">
                  <c:v>57</c:v>
                </c:pt>
                <c:pt idx="1">
                  <c:v>30</c:v>
                </c:pt>
                <c:pt idx="2">
                  <c:v>50</c:v>
                </c:pt>
                <c:pt idx="3">
                  <c:v>2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216448"/>
        <c:axId val="381133952"/>
      </c:barChart>
      <c:catAx>
        <c:axId val="3362164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ru-RU"/>
          </a:p>
        </c:txPr>
        <c:crossAx val="381133952"/>
        <c:crosses val="autoZero"/>
        <c:auto val="1"/>
        <c:lblAlgn val="ctr"/>
        <c:lblOffset val="100"/>
        <c:noMultiLvlLbl val="0"/>
      </c:catAx>
      <c:valAx>
        <c:axId val="3811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36216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'психолог, логопед'!$A$14</c:f>
              <c:strCache>
                <c:ptCount val="1"/>
                <c:pt idx="0">
                  <c:v>выявлено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логопед'!$B$14:$D$14</c:f>
              <c:numCache>
                <c:formatCode>General</c:formatCode>
                <c:ptCount val="3"/>
                <c:pt idx="0">
                  <c:v>74</c:v>
                </c:pt>
                <c:pt idx="1">
                  <c:v>90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'психолог, логопед'!$A$15</c:f>
              <c:strCache>
                <c:ptCount val="1"/>
                <c:pt idx="0">
                  <c:v>зачислено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логопед'!$B$15:$D$15</c:f>
              <c:numCache>
                <c:formatCode>General</c:formatCode>
                <c:ptCount val="3"/>
                <c:pt idx="0">
                  <c:v>28</c:v>
                </c:pt>
                <c:pt idx="1">
                  <c:v>36</c:v>
                </c:pt>
                <c:pt idx="2">
                  <c:v>30</c:v>
                </c:pt>
              </c:numCache>
            </c:numRef>
          </c:val>
        </c:ser>
        <c:ser>
          <c:idx val="2"/>
          <c:order val="2"/>
          <c:tx>
            <c:strRef>
              <c:f>'психолог, логопед'!$A$16</c:f>
              <c:strCache>
                <c:ptCount val="1"/>
                <c:pt idx="0">
                  <c:v>статус ОВЗ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логопед'!$B$16:$D$16</c:f>
              <c:numCache>
                <c:formatCode>General</c:formatCode>
                <c:ptCount val="3"/>
                <c:pt idx="0">
                  <c:v>19</c:v>
                </c:pt>
                <c:pt idx="1">
                  <c:v>33</c:v>
                </c:pt>
                <c:pt idx="2">
                  <c:v>30</c:v>
                </c:pt>
              </c:numCache>
            </c:numRef>
          </c:val>
        </c:ser>
        <c:ser>
          <c:idx val="3"/>
          <c:order val="3"/>
          <c:tx>
            <c:strRef>
              <c:f>'психолог, логопед'!$A$17</c:f>
              <c:strCache>
                <c:ptCount val="1"/>
                <c:pt idx="0">
                  <c:v>речь N и бл. к 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логопед'!$B$17:$D$17</c:f>
              <c:numCache>
                <c:formatCode>General</c:formatCode>
                <c:ptCount val="3"/>
                <c:pt idx="0">
                  <c:v>13</c:v>
                </c:pt>
                <c:pt idx="1">
                  <c:v>13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88384"/>
        <c:axId val="81933056"/>
      </c:barChart>
      <c:catAx>
        <c:axId val="387488384"/>
        <c:scaling>
          <c:orientation val="minMax"/>
        </c:scaling>
        <c:delete val="0"/>
        <c:axPos val="b"/>
        <c:majorTickMark val="out"/>
        <c:minorTickMark val="none"/>
        <c:tickLblPos val="nextTo"/>
        <c:crossAx val="81933056"/>
        <c:crosses val="autoZero"/>
        <c:auto val="1"/>
        <c:lblAlgn val="ctr"/>
        <c:lblOffset val="100"/>
        <c:noMultiLvlLbl val="0"/>
      </c:catAx>
      <c:valAx>
        <c:axId val="81933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7488384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100"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Усвоение программы за 2023-24</a:t>
            </a:r>
            <a:r>
              <a:rPr lang="ru-RU" baseline="0"/>
              <a:t> уч.г.</a:t>
            </a:r>
            <a:endParaRPr lang="ru-RU"/>
          </a:p>
        </c:rich>
      </c:tx>
      <c:layout>
        <c:manualLayout>
          <c:xMode val="edge"/>
          <c:yMode val="edge"/>
          <c:x val="0.142135685596542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4396325459318"/>
          <c:y val="0.12547462817147856"/>
          <c:w val="0.89745603674540686"/>
          <c:h val="0.62390237678623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воспитанников'!$B$1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воспитанников'!$B$2:$B$9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3</c:v>
                </c:pt>
                <c:pt idx="3">
                  <c:v>7</c:v>
                </c:pt>
                <c:pt idx="4">
                  <c:v>1</c:v>
                </c:pt>
                <c:pt idx="5">
                  <c:v>5</c:v>
                </c:pt>
                <c:pt idx="6">
                  <c:v>6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воспитанников'!$C$1</c:f>
              <c:strCache>
                <c:ptCount val="1"/>
                <c:pt idx="0">
                  <c:v>возрастная 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воспитанников'!$C$2:$C$9</c:f>
              <c:numCache>
                <c:formatCode>General</c:formatCode>
                <c:ptCount val="8"/>
                <c:pt idx="0">
                  <c:v>17</c:v>
                </c:pt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</c:v>
                </c:pt>
                <c:pt idx="5">
                  <c:v>14</c:v>
                </c:pt>
                <c:pt idx="6">
                  <c:v>14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воспитанников'!$D$1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воспитанников'!$D$2:$D$9</c:f>
              <c:numCache>
                <c:formatCode>General</c:formatCode>
                <c:ptCount val="8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0</c:v>
                </c:pt>
                <c:pt idx="4">
                  <c:v>8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18304"/>
        <c:axId val="82019840"/>
      </c:barChart>
      <c:catAx>
        <c:axId val="8201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19840"/>
        <c:crosses val="autoZero"/>
        <c:auto val="1"/>
        <c:lblAlgn val="ctr"/>
        <c:lblOffset val="100"/>
        <c:noMultiLvlLbl val="0"/>
      </c:catAx>
      <c:valAx>
        <c:axId val="82019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2018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Адаптация детей раннего возраста (в %)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воспитанников'!$B$20</c:f>
              <c:strCache>
                <c:ptCount val="1"/>
                <c:pt idx="0">
                  <c:v>легкая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воспитанников'!$B$21:$B$23</c:f>
              <c:numCache>
                <c:formatCode>General</c:formatCode>
                <c:ptCount val="3"/>
                <c:pt idx="0">
                  <c:v>65</c:v>
                </c:pt>
                <c:pt idx="1">
                  <c:v>75</c:v>
                </c:pt>
                <c:pt idx="2" formatCode="0">
                  <c:v>88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воспитанников'!$C$20</c:f>
              <c:strCache>
                <c:ptCount val="1"/>
                <c:pt idx="0">
                  <c:v>средняя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воспитанников'!$C$21:$C$23</c:f>
              <c:numCache>
                <c:formatCode>General</c:formatCode>
                <c:ptCount val="3"/>
                <c:pt idx="0">
                  <c:v>36</c:v>
                </c:pt>
                <c:pt idx="1">
                  <c:v>25</c:v>
                </c:pt>
                <c:pt idx="2" formatCode="0">
                  <c:v>12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воспитанников'!$D$20</c:f>
              <c:strCache>
                <c:ptCount val="1"/>
                <c:pt idx="0">
                  <c:v>тяжелая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воспитанников'!$D$21:$D$23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43264"/>
        <c:axId val="82044800"/>
      </c:barChart>
      <c:catAx>
        <c:axId val="8204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82044800"/>
        <c:crosses val="autoZero"/>
        <c:auto val="1"/>
        <c:lblAlgn val="ctr"/>
        <c:lblOffset val="100"/>
        <c:noMultiLvlLbl val="0"/>
      </c:catAx>
      <c:valAx>
        <c:axId val="82044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432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Сентябрь 2022 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воспитанников'!$C$34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воспитанников'!$C$35:$C$39</c:f>
              <c:numCache>
                <c:formatCode>General</c:formatCode>
                <c:ptCount val="5"/>
                <c:pt idx="0">
                  <c:v>22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воспитанников'!$D$34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воспитанников'!$D$35:$D$39</c:f>
              <c:numCache>
                <c:formatCode>General</c:formatCode>
                <c:ptCount val="5"/>
                <c:pt idx="0">
                  <c:v>68</c:v>
                </c:pt>
                <c:pt idx="1">
                  <c:v>85</c:v>
                </c:pt>
                <c:pt idx="2">
                  <c:v>56</c:v>
                </c:pt>
                <c:pt idx="3">
                  <c:v>85</c:v>
                </c:pt>
                <c:pt idx="4">
                  <c:v>73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воспитанников'!$E$34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воспитанников'!$E$35:$E$39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46</c:v>
                </c:pt>
                <c:pt idx="3">
                  <c:v>5</c:v>
                </c:pt>
                <c:pt idx="4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66816"/>
        <c:axId val="82068608"/>
      </c:barChart>
      <c:catAx>
        <c:axId val="8206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82068608"/>
        <c:crosses val="autoZero"/>
        <c:auto val="1"/>
        <c:lblAlgn val="ctr"/>
        <c:lblOffset val="100"/>
        <c:noMultiLvlLbl val="0"/>
      </c:catAx>
      <c:valAx>
        <c:axId val="82068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66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Май 2023 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воспитанников'!$C$41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воспитанников'!$C$42:$C$46</c:f>
              <c:numCache>
                <c:formatCode>General</c:formatCode>
                <c:ptCount val="5"/>
                <c:pt idx="0">
                  <c:v>51</c:v>
                </c:pt>
                <c:pt idx="1">
                  <c:v>44</c:v>
                </c:pt>
                <c:pt idx="2">
                  <c:v>37</c:v>
                </c:pt>
                <c:pt idx="3">
                  <c:v>44</c:v>
                </c:pt>
                <c:pt idx="4">
                  <c:v>56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воспитанников'!$D$41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воспитанников'!$D$42:$D$46</c:f>
              <c:numCache>
                <c:formatCode>General</c:formatCode>
                <c:ptCount val="5"/>
                <c:pt idx="0">
                  <c:v>44</c:v>
                </c:pt>
                <c:pt idx="1">
                  <c:v>56</c:v>
                </c:pt>
                <c:pt idx="2">
                  <c:v>53</c:v>
                </c:pt>
                <c:pt idx="3">
                  <c:v>56</c:v>
                </c:pt>
                <c:pt idx="4">
                  <c:v>39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воспитанников'!$E$41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воспитанников'!$E$42:$E$46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78336"/>
        <c:axId val="82088320"/>
      </c:barChart>
      <c:catAx>
        <c:axId val="82078336"/>
        <c:scaling>
          <c:orientation val="minMax"/>
        </c:scaling>
        <c:delete val="0"/>
        <c:axPos val="b"/>
        <c:majorTickMark val="out"/>
        <c:minorTickMark val="none"/>
        <c:tickLblPos val="nextTo"/>
        <c:crossAx val="82088320"/>
        <c:crosses val="autoZero"/>
        <c:auto val="1"/>
        <c:lblAlgn val="ctr"/>
        <c:lblOffset val="100"/>
        <c:noMultiLvlLbl val="0"/>
      </c:catAx>
      <c:valAx>
        <c:axId val="8208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78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Аттестация педагогов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педагоги!$A$4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педагоги!$B$4:$D$4</c:f>
              <c:numCache>
                <c:formatCode>General</c:formatCode>
                <c:ptCount val="3"/>
                <c:pt idx="0">
                  <c:v>9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</c:ser>
        <c:ser>
          <c:idx val="1"/>
          <c:order val="1"/>
          <c:tx>
            <c:strRef>
              <c:f>педагоги!$A$5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педагоги!$B$5:$D$5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8</c:v>
                </c:pt>
              </c:numCache>
            </c:numRef>
          </c:val>
        </c:ser>
        <c:ser>
          <c:idx val="2"/>
          <c:order val="2"/>
          <c:tx>
            <c:strRef>
              <c:f>педагоги!$A$6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педагоги!$B$6:$D$6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4</c:v>
                </c:pt>
              </c:numCache>
            </c:numRef>
          </c:val>
        </c:ser>
        <c:ser>
          <c:idx val="3"/>
          <c:order val="3"/>
          <c:tx>
            <c:strRef>
              <c:f>педагоги!$A$7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педагоги!$B$7:$D$7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13664"/>
        <c:axId val="82115200"/>
      </c:barChart>
      <c:catAx>
        <c:axId val="821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115200"/>
        <c:crosses val="autoZero"/>
        <c:auto val="1"/>
        <c:lblAlgn val="ctr"/>
        <c:lblOffset val="100"/>
        <c:noMultiLvlLbl val="0"/>
      </c:catAx>
      <c:valAx>
        <c:axId val="82115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21136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Педагогический стаж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0000FF"/>
              </a:solidFill>
            </c:spPr>
          </c:dPt>
          <c:dPt>
            <c:idx val="1"/>
            <c:bubble3D val="0"/>
            <c:spPr>
              <a:solidFill>
                <a:srgbClr val="33CCFF"/>
              </a:solidFill>
            </c:spPr>
          </c:dPt>
          <c:dPt>
            <c:idx val="2"/>
            <c:bubble3D val="0"/>
            <c:spPr>
              <a:solidFill>
                <a:srgbClr val="66FF66"/>
              </a:solidFill>
            </c:spPr>
          </c:dPt>
          <c:dPt>
            <c:idx val="3"/>
            <c:bubble3D val="0"/>
            <c:spPr>
              <a:solidFill>
                <a:srgbClr val="FFFF66"/>
              </a:solidFill>
            </c:spPr>
          </c:dPt>
          <c:dPt>
            <c:idx val="4"/>
            <c:bubble3D val="0"/>
            <c:spPr>
              <a:solidFill>
                <a:srgbClr val="FFCC66"/>
              </a:solidFill>
            </c:spPr>
          </c:dPt>
          <c:dPt>
            <c:idx val="5"/>
            <c:bubble3D val="0"/>
            <c:spPr>
              <a:solidFill>
                <a:srgbClr val="FF0000"/>
              </a:solidFill>
            </c:spPr>
          </c:dPt>
          <c:dLbls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педагоги!$A$12:$A$17</c:f>
              <c:strCache>
                <c:ptCount val="6"/>
                <c:pt idx="0">
                  <c:v>до 5 лет</c:v>
                </c:pt>
                <c:pt idx="1">
                  <c:v>от 5 до 10</c:v>
                </c:pt>
                <c:pt idx="2">
                  <c:v>от 10 до 15</c:v>
                </c:pt>
                <c:pt idx="3">
                  <c:v>от 15 до 20</c:v>
                </c:pt>
                <c:pt idx="4">
                  <c:v>от 20 до 25</c:v>
                </c:pt>
                <c:pt idx="5">
                  <c:v>более 25</c:v>
                </c:pt>
              </c:strCache>
            </c:strRef>
          </c:cat>
          <c:val>
            <c:numRef>
              <c:f>педагоги!$B$12:$B$17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(</a:t>
            </a:r>
            <a:r>
              <a:rPr lang="en-US"/>
              <a:t>IX-V) </a:t>
            </a:r>
            <a:endParaRPr lang="ru-RU"/>
          </a:p>
          <a:p>
            <a:pPr>
              <a:defRPr/>
            </a:pPr>
            <a:r>
              <a:rPr lang="ru-RU"/>
              <a:t>в</a:t>
            </a:r>
            <a:r>
              <a:rPr lang="ru-RU" baseline="0"/>
              <a:t> сравнении с 2021-22 учебным годом</a:t>
            </a:r>
            <a:endParaRPr lang="ru-RU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заболев.2020-21'!$L$13</c:f>
              <c:strCache>
                <c:ptCount val="1"/>
                <c:pt idx="0">
                  <c:v>2022-23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заболев.2020-21'!$L$14:$L$22</c:f>
              <c:numCache>
                <c:formatCode>General</c:formatCode>
                <c:ptCount val="9"/>
                <c:pt idx="0">
                  <c:v>36</c:v>
                </c:pt>
                <c:pt idx="1">
                  <c:v>38</c:v>
                </c:pt>
                <c:pt idx="2">
                  <c:v>34</c:v>
                </c:pt>
                <c:pt idx="3">
                  <c:v>46</c:v>
                </c:pt>
                <c:pt idx="4">
                  <c:v>43</c:v>
                </c:pt>
                <c:pt idx="5">
                  <c:v>16</c:v>
                </c:pt>
                <c:pt idx="6">
                  <c:v>34</c:v>
                </c:pt>
                <c:pt idx="7">
                  <c:v>31</c:v>
                </c:pt>
                <c:pt idx="8">
                  <c:v>67</c:v>
                </c:pt>
              </c:numCache>
            </c:numRef>
          </c:val>
        </c:ser>
        <c:ser>
          <c:idx val="1"/>
          <c:order val="1"/>
          <c:tx>
            <c:strRef>
              <c:f>'посещ. заболев.2020-21'!$M$13</c:f>
              <c:strCache>
                <c:ptCount val="1"/>
                <c:pt idx="0">
                  <c:v>2023-24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заболев.2020-21'!$M$14:$M$22</c:f>
              <c:numCache>
                <c:formatCode>General</c:formatCode>
                <c:ptCount val="9"/>
                <c:pt idx="0">
                  <c:v>46</c:v>
                </c:pt>
                <c:pt idx="1">
                  <c:v>56</c:v>
                </c:pt>
                <c:pt idx="2">
                  <c:v>28</c:v>
                </c:pt>
                <c:pt idx="3">
                  <c:v>42</c:v>
                </c:pt>
                <c:pt idx="4">
                  <c:v>29</c:v>
                </c:pt>
                <c:pt idx="5">
                  <c:v>16</c:v>
                </c:pt>
                <c:pt idx="6">
                  <c:v>33</c:v>
                </c:pt>
                <c:pt idx="7">
                  <c:v>32</c:v>
                </c:pt>
                <c:pt idx="8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75072"/>
        <c:axId val="96649984"/>
      </c:barChart>
      <c:catAx>
        <c:axId val="9627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649984"/>
        <c:crosses val="autoZero"/>
        <c:auto val="1"/>
        <c:lblAlgn val="ctr"/>
        <c:lblOffset val="100"/>
        <c:noMultiLvlLbl val="0"/>
      </c:catAx>
      <c:valAx>
        <c:axId val="96649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62750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педагоги!$Q$4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педагоги!$R$4:$S$4</c:f>
              <c:numCache>
                <c:formatCode>General</c:formatCode>
                <c:ptCount val="2"/>
                <c:pt idx="0">
                  <c:v>3</c:v>
                </c:pt>
                <c:pt idx="1">
                  <c:v>11</c:v>
                </c:pt>
              </c:numCache>
            </c:numRef>
          </c:val>
        </c:ser>
        <c:ser>
          <c:idx val="1"/>
          <c:order val="1"/>
          <c:tx>
            <c:strRef>
              <c:f>педагоги!$Q$5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педагоги!$R$5:$S$5</c:f>
              <c:numCache>
                <c:formatCode>General</c:formatCode>
                <c:ptCount val="2"/>
                <c:pt idx="0">
                  <c:v>14</c:v>
                </c:pt>
                <c:pt idx="1">
                  <c:v>9</c:v>
                </c:pt>
              </c:numCache>
            </c:numRef>
          </c:val>
        </c:ser>
        <c:ser>
          <c:idx val="2"/>
          <c:order val="2"/>
          <c:tx>
            <c:strRef>
              <c:f>педагоги!$Q$6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педагоги!$R$6:$S$6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val>
        </c:ser>
        <c:ser>
          <c:idx val="3"/>
          <c:order val="3"/>
          <c:tx>
            <c:strRef>
              <c:f>педагоги!$Q$7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педагоги!$R$7:$S$7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57568"/>
        <c:axId val="82159104"/>
      </c:barChart>
      <c:catAx>
        <c:axId val="8215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82159104"/>
        <c:crosses val="autoZero"/>
        <c:auto val="1"/>
        <c:lblAlgn val="ctr"/>
        <c:lblOffset val="100"/>
        <c:noMultiLvlLbl val="0"/>
      </c:catAx>
      <c:valAx>
        <c:axId val="82159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1575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Образование педагогов 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FF"/>
            </a:solidFill>
          </c:spPr>
          <c:dPt>
            <c:idx val="1"/>
            <c:bubble3D val="0"/>
            <c:spPr>
              <a:solidFill>
                <a:srgbClr val="00FF00"/>
              </a:solidFill>
            </c:spPr>
          </c:dPt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педагоги!$A$29:$A$30</c:f>
              <c:strCache>
                <c:ptCount val="2"/>
                <c:pt idx="0">
                  <c:v>высшее</c:v>
                </c:pt>
                <c:pt idx="1">
                  <c:v>средне-профессиональное</c:v>
                </c:pt>
              </c:strCache>
            </c:strRef>
          </c:cat>
          <c:val>
            <c:numRef>
              <c:f>педагоги!$B$29:$B$30</c:f>
              <c:numCache>
                <c:formatCode>General</c:formatCode>
                <c:ptCount val="2"/>
                <c:pt idx="0">
                  <c:v>18</c:v>
                </c:pt>
                <c:pt idx="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диагностики развития воспитанников в 2020-21</a:t>
            </a:r>
            <a:r>
              <a:rPr lang="ru-RU" baseline="0"/>
              <a:t> уч.</a:t>
            </a:r>
            <a:r>
              <a:rPr lang="ru-RU"/>
              <a:t>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</c:f>
              <c:strCache>
                <c:ptCount val="1"/>
                <c:pt idx="0">
                  <c:v>3-4 года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диагностика!$C$5:$G$5</c:f>
              <c:numCache>
                <c:formatCode>General</c:formatCode>
                <c:ptCount val="5"/>
                <c:pt idx="0">
                  <c:v>2.2999999999999998</c:v>
                </c:pt>
                <c:pt idx="1">
                  <c:v>2.2000000000000002</c:v>
                </c:pt>
                <c:pt idx="2">
                  <c:v>2.1</c:v>
                </c:pt>
                <c:pt idx="3">
                  <c:v>2.0499999999999998</c:v>
                </c:pt>
                <c:pt idx="4">
                  <c:v>2.1</c:v>
                </c:pt>
              </c:numCache>
            </c:numRef>
          </c:val>
        </c:ser>
        <c:ser>
          <c:idx val="1"/>
          <c:order val="1"/>
          <c:tx>
            <c:strRef>
              <c:f>диагностика!$B$6</c:f>
              <c:strCache>
                <c:ptCount val="1"/>
                <c:pt idx="0">
                  <c:v>4-5 лет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диагностика!$C$6:$G$6</c:f>
              <c:numCache>
                <c:formatCode>General</c:formatCode>
                <c:ptCount val="5"/>
                <c:pt idx="0">
                  <c:v>3.2</c:v>
                </c:pt>
                <c:pt idx="1">
                  <c:v>3.1</c:v>
                </c:pt>
                <c:pt idx="2">
                  <c:v>3.15</c:v>
                </c:pt>
                <c:pt idx="3">
                  <c:v>3.1</c:v>
                </c:pt>
                <c:pt idx="4">
                  <c:v>3.25</c:v>
                </c:pt>
              </c:numCache>
            </c:numRef>
          </c:val>
        </c:ser>
        <c:ser>
          <c:idx val="2"/>
          <c:order val="2"/>
          <c:tx>
            <c:strRef>
              <c:f>диагностика!$B$7</c:f>
              <c:strCache>
                <c:ptCount val="1"/>
                <c:pt idx="0">
                  <c:v>5-6 лет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диагностика!$C$7:$G$7</c:f>
              <c:numCache>
                <c:formatCode>General</c:formatCode>
                <c:ptCount val="5"/>
                <c:pt idx="0">
                  <c:v>3.8</c:v>
                </c:pt>
                <c:pt idx="1">
                  <c:v>3.65</c:v>
                </c:pt>
                <c:pt idx="2">
                  <c:v>3.7</c:v>
                </c:pt>
                <c:pt idx="3">
                  <c:v>3.8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диагностика!$B$8</c:f>
              <c:strCache>
                <c:ptCount val="1"/>
                <c:pt idx="0">
                  <c:v>6-7 лет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диагностика!$C$8:$G$8</c:f>
              <c:numCache>
                <c:formatCode>General</c:formatCode>
                <c:ptCount val="5"/>
                <c:pt idx="0">
                  <c:v>4.8</c:v>
                </c:pt>
                <c:pt idx="1">
                  <c:v>4.7</c:v>
                </c:pt>
                <c:pt idx="2">
                  <c:v>4.5999999999999996</c:v>
                </c:pt>
                <c:pt idx="3">
                  <c:v>4.55</c:v>
                </c:pt>
                <c:pt idx="4">
                  <c:v>4.8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240064"/>
        <c:axId val="83241600"/>
      </c:barChart>
      <c:catAx>
        <c:axId val="83240064"/>
        <c:scaling>
          <c:orientation val="minMax"/>
        </c:scaling>
        <c:delete val="0"/>
        <c:axPos val="b"/>
        <c:majorTickMark val="out"/>
        <c:minorTickMark val="none"/>
        <c:tickLblPos val="nextTo"/>
        <c:crossAx val="83241600"/>
        <c:crosses val="autoZero"/>
        <c:auto val="1"/>
        <c:lblAlgn val="ctr"/>
        <c:lblOffset val="100"/>
        <c:noMultiLvlLbl val="0"/>
      </c:catAx>
      <c:valAx>
        <c:axId val="83241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240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Социально-коммуникативное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диагностика!$C$13:$C$15</c:f>
              <c:numCache>
                <c:formatCode>General</c:formatCode>
                <c:ptCount val="3"/>
                <c:pt idx="0">
                  <c:v>8</c:v>
                </c:pt>
                <c:pt idx="1">
                  <c:v>84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Познавательное развитие (в %)</a:t>
            </a:r>
          </a:p>
        </c:rich>
      </c:tx>
      <c:layout>
        <c:manualLayout>
          <c:xMode val="edge"/>
          <c:yMode val="edge"/>
          <c:x val="0.25072922134733161"/>
          <c:y val="2.777777777777780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диагностика!$D$13:$D$15</c:f>
              <c:numCache>
                <c:formatCode>General</c:formatCode>
                <c:ptCount val="3"/>
                <c:pt idx="0">
                  <c:v>13</c:v>
                </c:pt>
                <c:pt idx="1">
                  <c:v>72</c:v>
                </c:pt>
                <c:pt idx="2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Речевое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диагностика!$E$13:$E$15</c:f>
              <c:numCache>
                <c:formatCode>General</c:formatCode>
                <c:ptCount val="3"/>
                <c:pt idx="0">
                  <c:v>18</c:v>
                </c:pt>
                <c:pt idx="1">
                  <c:v>66</c:v>
                </c:pt>
                <c:pt idx="2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Художественно-эстетическое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диагностика!$F$13:$F$15</c:f>
              <c:numCache>
                <c:formatCode>General</c:formatCode>
                <c:ptCount val="3"/>
                <c:pt idx="0">
                  <c:v>19</c:v>
                </c:pt>
                <c:pt idx="1">
                  <c:v>70</c:v>
                </c:pt>
                <c:pt idx="2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диагностика!$G$13:$G$15</c:f>
              <c:numCache>
                <c:formatCode>General</c:formatCode>
                <c:ptCount val="3"/>
                <c:pt idx="0">
                  <c:v>9</c:v>
                </c:pt>
                <c:pt idx="1">
                  <c:v>64</c:v>
                </c:pt>
                <c:pt idx="2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диагностика!$B$51</c:f>
              <c:strCache>
                <c:ptCount val="1"/>
                <c:pt idx="0">
                  <c:v>Динамика речевого развития группы КН № 9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диагностика!$C$50:$D$50</c:f>
              <c:strCache>
                <c:ptCount val="2"/>
                <c:pt idx="0">
                  <c:v>начало года</c:v>
                </c:pt>
                <c:pt idx="1">
                  <c:v>конец года</c:v>
                </c:pt>
              </c:strCache>
            </c:strRef>
          </c:cat>
          <c:val>
            <c:numRef>
              <c:f>диагностика!$C$51:$D$51</c:f>
              <c:numCache>
                <c:formatCode>General</c:formatCode>
                <c:ptCount val="2"/>
                <c:pt idx="0">
                  <c:v>1.8</c:v>
                </c:pt>
                <c:pt idx="1">
                  <c:v>2.8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289984"/>
        <c:axId val="85291776"/>
      </c:barChart>
      <c:catAx>
        <c:axId val="8528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85291776"/>
        <c:crosses val="autoZero"/>
        <c:auto val="1"/>
        <c:lblAlgn val="ctr"/>
        <c:lblOffset val="100"/>
        <c:noMultiLvlLbl val="0"/>
      </c:catAx>
      <c:valAx>
        <c:axId val="85291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289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Итоги работы педагога-психолога на группе КН № 9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диагностика!$C$53:$C$54</c:f>
              <c:strCache>
                <c:ptCount val="1"/>
                <c:pt idx="0">
                  <c:v>начало года нуждаются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диагностика!$C$55:$C$57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</c:ser>
        <c:ser>
          <c:idx val="1"/>
          <c:order val="1"/>
          <c:tx>
            <c:strRef>
              <c:f>диагностика!$D$53:$D$54</c:f>
              <c:strCache>
                <c:ptCount val="1"/>
                <c:pt idx="0">
                  <c:v>конец года  положительная динамика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диагностика!$D$55:$D$57</c:f>
              <c:numCache>
                <c:formatCode>General</c:formatCode>
                <c:ptCount val="3"/>
                <c:pt idx="0">
                  <c:v>9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</c:ser>
        <c:ser>
          <c:idx val="2"/>
          <c:order val="2"/>
          <c:tx>
            <c:strRef>
              <c:f>диагностика!$E$53:$E$54</c:f>
              <c:strCache>
                <c:ptCount val="1"/>
                <c:pt idx="0">
                  <c:v>конец года  незначительная динамика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диагностика!$E$55:$E$57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314944"/>
        <c:axId val="85324928"/>
      </c:barChart>
      <c:catAx>
        <c:axId val="8531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85324928"/>
        <c:crosses val="autoZero"/>
        <c:auto val="1"/>
        <c:lblAlgn val="ctr"/>
        <c:lblOffset val="100"/>
        <c:noMultiLvlLbl val="0"/>
      </c:catAx>
      <c:valAx>
        <c:axId val="85324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314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воспитанников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cat>
            <c:strRef>
              <c:f>'посещ. заболев.2020-21'!$B$7:$B$9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'посещ. заболев.2020-21'!$C$7:$C$9</c:f>
              <c:numCache>
                <c:formatCode>General</c:formatCode>
                <c:ptCount val="3"/>
                <c:pt idx="0">
                  <c:v>446</c:v>
                </c:pt>
                <c:pt idx="1">
                  <c:v>372</c:v>
                </c:pt>
                <c:pt idx="2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669760"/>
        <c:axId val="109673472"/>
      </c:barChart>
      <c:catAx>
        <c:axId val="10966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673472"/>
        <c:crosses val="autoZero"/>
        <c:auto val="1"/>
        <c:lblAlgn val="ctr"/>
        <c:lblOffset val="100"/>
        <c:noMultiLvlLbl val="0"/>
      </c:catAx>
      <c:valAx>
        <c:axId val="109673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669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'удовлетв. родителей'!$B$4</c:f>
              <c:strCache>
                <c:ptCount val="1"/>
                <c:pt idx="0">
                  <c:v>МТО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родителей'!$C$4:$O$4</c:f>
              <c:numCache>
                <c:formatCode>General</c:formatCode>
                <c:ptCount val="13"/>
                <c:pt idx="0">
                  <c:v>92.9</c:v>
                </c:pt>
                <c:pt idx="2">
                  <c:v>91.7</c:v>
                </c:pt>
                <c:pt idx="3">
                  <c:v>100</c:v>
                </c:pt>
                <c:pt idx="4">
                  <c:v>85.3</c:v>
                </c:pt>
                <c:pt idx="5">
                  <c:v>88.3</c:v>
                </c:pt>
                <c:pt idx="6">
                  <c:v>93.8</c:v>
                </c:pt>
                <c:pt idx="7">
                  <c:v>90.5</c:v>
                </c:pt>
                <c:pt idx="8">
                  <c:v>97.1</c:v>
                </c:pt>
                <c:pt idx="9">
                  <c:v>89.7</c:v>
                </c:pt>
                <c:pt idx="10">
                  <c:v>91.7</c:v>
                </c:pt>
                <c:pt idx="11">
                  <c:v>83.3</c:v>
                </c:pt>
                <c:pt idx="12">
                  <c:v>91.300000000000011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049984"/>
        <c:axId val="93052928"/>
      </c:barChart>
      <c:catAx>
        <c:axId val="930499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93052928"/>
        <c:crosses val="autoZero"/>
        <c:auto val="1"/>
        <c:lblAlgn val="ctr"/>
        <c:lblOffset val="100"/>
        <c:noMultiLvlLbl val="0"/>
      </c:catAx>
      <c:valAx>
        <c:axId val="93052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049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'удовлетв. родителей'!$B$5</c:f>
              <c:strCache>
                <c:ptCount val="1"/>
                <c:pt idx="0">
                  <c:v>Работа воспитателей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1600" b="1">
                    <a:solidFill>
                      <a:srgbClr val="FF0000"/>
                    </a:solidFill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родителей'!$C$5:$O$5</c:f>
              <c:numCache>
                <c:formatCode>General</c:formatCode>
                <c:ptCount val="13"/>
                <c:pt idx="0">
                  <c:v>94.2</c:v>
                </c:pt>
                <c:pt idx="2">
                  <c:v>95.4</c:v>
                </c:pt>
                <c:pt idx="3">
                  <c:v>99.2</c:v>
                </c:pt>
                <c:pt idx="4">
                  <c:v>89.2</c:v>
                </c:pt>
                <c:pt idx="5">
                  <c:v>99.2</c:v>
                </c:pt>
                <c:pt idx="6">
                  <c:v>93.1</c:v>
                </c:pt>
                <c:pt idx="7">
                  <c:v>93.1</c:v>
                </c:pt>
                <c:pt idx="8">
                  <c:v>98.9</c:v>
                </c:pt>
                <c:pt idx="9">
                  <c:v>97.3</c:v>
                </c:pt>
                <c:pt idx="10">
                  <c:v>94.2</c:v>
                </c:pt>
                <c:pt idx="11">
                  <c:v>84.3</c:v>
                </c:pt>
                <c:pt idx="12">
                  <c:v>94.372727272727261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080192"/>
        <c:axId val="93087232"/>
      </c:barChart>
      <c:catAx>
        <c:axId val="93080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93087232"/>
        <c:crosses val="autoZero"/>
        <c:auto val="1"/>
        <c:lblAlgn val="ctr"/>
        <c:lblOffset val="100"/>
        <c:noMultiLvlLbl val="0"/>
      </c:catAx>
      <c:valAx>
        <c:axId val="930872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080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'удовлетв. родителей'!$B$6</c:f>
              <c:strCache>
                <c:ptCount val="1"/>
                <c:pt idx="0">
                  <c:v>Итог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родителей'!$C$6:$O$6</c:f>
              <c:numCache>
                <c:formatCode>General</c:formatCode>
                <c:ptCount val="13"/>
                <c:pt idx="0">
                  <c:v>93.8</c:v>
                </c:pt>
                <c:pt idx="2">
                  <c:v>94.4</c:v>
                </c:pt>
                <c:pt idx="3">
                  <c:v>99.1</c:v>
                </c:pt>
                <c:pt idx="4">
                  <c:v>88.9</c:v>
                </c:pt>
                <c:pt idx="5">
                  <c:v>96.5</c:v>
                </c:pt>
                <c:pt idx="6">
                  <c:v>92.8</c:v>
                </c:pt>
                <c:pt idx="7">
                  <c:v>93.1</c:v>
                </c:pt>
                <c:pt idx="8">
                  <c:v>98.8</c:v>
                </c:pt>
                <c:pt idx="9">
                  <c:v>95.7</c:v>
                </c:pt>
                <c:pt idx="10">
                  <c:v>93.8</c:v>
                </c:pt>
                <c:pt idx="11">
                  <c:v>84.8</c:v>
                </c:pt>
                <c:pt idx="12">
                  <c:v>93.790909090909068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119232"/>
        <c:axId val="93121920"/>
      </c:barChart>
      <c:catAx>
        <c:axId val="931192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93121920"/>
        <c:crosses val="autoZero"/>
        <c:auto val="1"/>
        <c:lblAlgn val="ctr"/>
        <c:lblOffset val="100"/>
        <c:noMultiLvlLbl val="0"/>
      </c:catAx>
      <c:valAx>
        <c:axId val="93121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119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6.709383202099739E-2"/>
          <c:w val="0.85856129878926402"/>
          <c:h val="0.8285242782152231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'посещ. заболев.2020-21'!$F$42:$F$53</c:f>
              <c:numCache>
                <c:formatCode>General</c:formatCode>
                <c:ptCount val="12"/>
                <c:pt idx="0">
                  <c:v>409</c:v>
                </c:pt>
                <c:pt idx="1">
                  <c:v>454</c:v>
                </c:pt>
                <c:pt idx="2">
                  <c:v>602</c:v>
                </c:pt>
                <c:pt idx="3">
                  <c:v>591</c:v>
                </c:pt>
                <c:pt idx="4">
                  <c:v>380</c:v>
                </c:pt>
                <c:pt idx="5">
                  <c:v>824</c:v>
                </c:pt>
                <c:pt idx="6">
                  <c:v>903</c:v>
                </c:pt>
                <c:pt idx="7">
                  <c:v>782</c:v>
                </c:pt>
                <c:pt idx="8">
                  <c:v>794</c:v>
                </c:pt>
                <c:pt idx="9">
                  <c:v>799</c:v>
                </c:pt>
                <c:pt idx="10">
                  <c:v>817</c:v>
                </c:pt>
                <c:pt idx="11">
                  <c:v>687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907328"/>
        <c:axId val="110566016"/>
      </c:barChart>
      <c:catAx>
        <c:axId val="10990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566016"/>
        <c:crosses val="autoZero"/>
        <c:auto val="1"/>
        <c:lblAlgn val="ctr"/>
        <c:lblOffset val="100"/>
        <c:noMultiLvlLbl val="0"/>
      </c:catAx>
      <c:valAx>
        <c:axId val="11056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907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детей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конкурсы!$B$4</c:f>
              <c:strCache>
                <c:ptCount val="1"/>
                <c:pt idx="0">
                  <c:v>мероприятия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конкурсы!$C$4:$E$4</c:f>
              <c:numCache>
                <c:formatCode>General</c:formatCode>
                <c:ptCount val="3"/>
                <c:pt idx="0">
                  <c:v>47</c:v>
                </c:pt>
                <c:pt idx="1">
                  <c:v>47</c:v>
                </c:pt>
                <c:pt idx="2">
                  <c:v>38</c:v>
                </c:pt>
              </c:numCache>
            </c:numRef>
          </c:val>
        </c:ser>
        <c:ser>
          <c:idx val="1"/>
          <c:order val="1"/>
          <c:tx>
            <c:strRef>
              <c:f>конкурсы!$B$5</c:f>
              <c:strCache>
                <c:ptCount val="1"/>
                <c:pt idx="0">
                  <c:v>участие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конкурсы!$C$5:$E$5</c:f>
              <c:numCache>
                <c:formatCode>General</c:formatCode>
                <c:ptCount val="3"/>
                <c:pt idx="0">
                  <c:v>196</c:v>
                </c:pt>
                <c:pt idx="1">
                  <c:v>208</c:v>
                </c:pt>
                <c:pt idx="2">
                  <c:v>91</c:v>
                </c:pt>
              </c:numCache>
            </c:numRef>
          </c:val>
        </c:ser>
        <c:ser>
          <c:idx val="2"/>
          <c:order val="2"/>
          <c:tx>
            <c:strRef>
              <c:f>конкурсы!$B$6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конкурсы!$C$6:$E$6</c:f>
              <c:numCache>
                <c:formatCode>General</c:formatCode>
                <c:ptCount val="3"/>
                <c:pt idx="0">
                  <c:v>187</c:v>
                </c:pt>
                <c:pt idx="1">
                  <c:v>126</c:v>
                </c:pt>
                <c:pt idx="2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609536"/>
        <c:axId val="110695168"/>
      </c:barChart>
      <c:catAx>
        <c:axId val="110609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0695168"/>
        <c:crosses val="autoZero"/>
        <c:auto val="1"/>
        <c:lblAlgn val="ctr"/>
        <c:lblOffset val="100"/>
        <c:noMultiLvlLbl val="0"/>
      </c:catAx>
      <c:valAx>
        <c:axId val="110695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06095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педагогов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конкурсы!$B$16</c:f>
              <c:strCache>
                <c:ptCount val="1"/>
                <c:pt idx="0">
                  <c:v>участие в конкурсах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конкурсы!$C$16:$E$16</c:f>
              <c:numCache>
                <c:formatCode>General</c:formatCode>
                <c:ptCount val="3"/>
                <c:pt idx="0">
                  <c:v>53</c:v>
                </c:pt>
                <c:pt idx="1">
                  <c:v>40</c:v>
                </c:pt>
                <c:pt idx="2">
                  <c:v>23</c:v>
                </c:pt>
              </c:numCache>
            </c:numRef>
          </c:val>
        </c:ser>
        <c:ser>
          <c:idx val="1"/>
          <c:order val="1"/>
          <c:tx>
            <c:strRef>
              <c:f>конкурсы!$B$17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конкурсы!$C$17:$E$17</c:f>
              <c:numCache>
                <c:formatCode>General</c:formatCode>
                <c:ptCount val="3"/>
                <c:pt idx="0">
                  <c:v>48</c:v>
                </c:pt>
                <c:pt idx="1">
                  <c:v>40</c:v>
                </c:pt>
                <c:pt idx="2">
                  <c:v>21</c:v>
                </c:pt>
              </c:numCache>
            </c:numRef>
          </c:val>
        </c:ser>
        <c:ser>
          <c:idx val="2"/>
          <c:order val="2"/>
          <c:tx>
            <c:strRef>
              <c:f>конкурсы!$B$18</c:f>
              <c:strCache>
                <c:ptCount val="1"/>
                <c:pt idx="0">
                  <c:v>очное представление опыта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конкурсы!$C$18:$E$18</c:f>
              <c:numCache>
                <c:formatCode>General</c:formatCode>
                <c:ptCount val="3"/>
                <c:pt idx="0">
                  <c:v>11</c:v>
                </c:pt>
                <c:pt idx="1">
                  <c:v>31</c:v>
                </c:pt>
                <c:pt idx="2">
                  <c:v>26</c:v>
                </c:pt>
              </c:numCache>
            </c:numRef>
          </c:val>
        </c:ser>
        <c:ser>
          <c:idx val="3"/>
          <c:order val="3"/>
          <c:tx>
            <c:strRef>
              <c:f>конкурсы!$B$19</c:f>
              <c:strCache>
                <c:ptCount val="1"/>
                <c:pt idx="0">
                  <c:v>публикации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конкурсы!$C$19:$E$19</c:f>
              <c:numCache>
                <c:formatCode>General</c:formatCode>
                <c:ptCount val="3"/>
                <c:pt idx="0">
                  <c:v>2</c:v>
                </c:pt>
                <c:pt idx="1">
                  <c:v>10</c:v>
                </c:pt>
                <c:pt idx="2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635008"/>
        <c:axId val="124636544"/>
      </c:barChart>
      <c:catAx>
        <c:axId val="12463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24636544"/>
        <c:crosses val="autoZero"/>
        <c:auto val="1"/>
        <c:lblAlgn val="ctr"/>
        <c:lblOffset val="100"/>
        <c:noMultiLvlLbl val="0"/>
      </c:catAx>
      <c:valAx>
        <c:axId val="124636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46350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Балашова Ю.А.)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разв.'!$B$6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разв.'!$B$7:$B$8</c:f>
              <c:numCache>
                <c:formatCode>0.0</c:formatCode>
                <c:ptCount val="2"/>
                <c:pt idx="0">
                  <c:v>26.666666666666668</c:v>
                </c:pt>
                <c:pt idx="1">
                  <c:v>50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разв.'!$C$6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разв.'!$C$7:$C$8</c:f>
              <c:numCache>
                <c:formatCode>0.0</c:formatCode>
                <c:ptCount val="2"/>
                <c:pt idx="0">
                  <c:v>73.333333333333329</c:v>
                </c:pt>
                <c:pt idx="1">
                  <c:v>47.560975609756099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разв.'!$D$6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разв.'!$D$7:$D$8</c:f>
              <c:numCache>
                <c:formatCode>0.0</c:formatCode>
                <c:ptCount val="2"/>
                <c:pt idx="0">
                  <c:v>0</c:v>
                </c:pt>
                <c:pt idx="1">
                  <c:v>2.4390243902439024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225600"/>
        <c:axId val="125329792"/>
      </c:barChart>
      <c:catAx>
        <c:axId val="1252256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125329792"/>
        <c:crosses val="autoZero"/>
        <c:auto val="1"/>
        <c:lblAlgn val="ctr"/>
        <c:lblOffset val="100"/>
        <c:noMultiLvlLbl val="0"/>
      </c:catAx>
      <c:valAx>
        <c:axId val="1253297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25225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Виноградова О.В.)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разв.'!$B$14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разв.'!$B$15:$B$16</c:f>
              <c:numCache>
                <c:formatCode>0.0</c:formatCode>
                <c:ptCount val="2"/>
                <c:pt idx="0">
                  <c:v>17.1875</c:v>
                </c:pt>
                <c:pt idx="1">
                  <c:v>37.894736842105267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разв.'!$C$14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разв.'!$C$15:$C$16</c:f>
              <c:numCache>
                <c:formatCode>0.0</c:formatCode>
                <c:ptCount val="2"/>
                <c:pt idx="0">
                  <c:v>76.5625</c:v>
                </c:pt>
                <c:pt idx="1">
                  <c:v>58.947368421052623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разв.'!$D$14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разв.'!$D$15:$D$16</c:f>
              <c:numCache>
                <c:formatCode>0.0</c:formatCode>
                <c:ptCount val="2"/>
                <c:pt idx="0">
                  <c:v>6.25</c:v>
                </c:pt>
                <c:pt idx="1">
                  <c:v>3.1578947368421053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702912"/>
        <c:axId val="125704448"/>
      </c:barChart>
      <c:catAx>
        <c:axId val="125702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25704448"/>
        <c:crosses val="autoZero"/>
        <c:auto val="1"/>
        <c:lblAlgn val="ctr"/>
        <c:lblOffset val="100"/>
        <c:noMultiLvlLbl val="0"/>
      </c:catAx>
      <c:valAx>
        <c:axId val="12570444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25702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дошкольников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разв.'!$B$28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разв.'!$B$29:$B$30</c:f>
              <c:numCache>
                <c:formatCode>0.0</c:formatCode>
                <c:ptCount val="2"/>
                <c:pt idx="0">
                  <c:v>40.74074074074074</c:v>
                </c:pt>
                <c:pt idx="1">
                  <c:v>58.433734939759042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разв.'!$C$28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разв.'!$C$29:$C$30</c:f>
              <c:numCache>
                <c:formatCode>0.0</c:formatCode>
                <c:ptCount val="2"/>
                <c:pt idx="0">
                  <c:v>45.061728395061728</c:v>
                </c:pt>
                <c:pt idx="1">
                  <c:v>31.92771084337349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разв.'!$D$28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разв.'!$D$29:$D$30</c:f>
              <c:numCache>
                <c:formatCode>0.0</c:formatCode>
                <c:ptCount val="2"/>
                <c:pt idx="0">
                  <c:v>14.19753086419753</c:v>
                </c:pt>
                <c:pt idx="1">
                  <c:v>9.6385542168674707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341184"/>
        <c:axId val="199342720"/>
      </c:barChart>
      <c:catAx>
        <c:axId val="199341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99342720"/>
        <c:crosses val="autoZero"/>
        <c:auto val="1"/>
        <c:lblAlgn val="ctr"/>
        <c:lblOffset val="100"/>
        <c:noMultiLvlLbl val="0"/>
      </c:catAx>
      <c:valAx>
        <c:axId val="19934272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99341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9.xml"/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376238</xdr:colOff>
      <xdr:row>26</xdr:row>
      <xdr:rowOff>166687</xdr:rowOff>
    </xdr:from>
    <xdr:to>
      <xdr:col>24</xdr:col>
      <xdr:colOff>561975</xdr:colOff>
      <xdr:row>38</xdr:row>
      <xdr:rowOff>52387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80961</xdr:colOff>
      <xdr:row>7</xdr:row>
      <xdr:rowOff>157162</xdr:rowOff>
    </xdr:from>
    <xdr:to>
      <xdr:col>24</xdr:col>
      <xdr:colOff>504824</xdr:colOff>
      <xdr:row>20</xdr:row>
      <xdr:rowOff>42862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57150</xdr:colOff>
      <xdr:row>0</xdr:row>
      <xdr:rowOff>0</xdr:rowOff>
    </xdr:from>
    <xdr:to>
      <xdr:col>17</xdr:col>
      <xdr:colOff>409575</xdr:colOff>
      <xdr:row>8</xdr:row>
      <xdr:rowOff>19050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228600</xdr:colOff>
      <xdr:row>38</xdr:row>
      <xdr:rowOff>85725</xdr:rowOff>
    </xdr:from>
    <xdr:to>
      <xdr:col>16</xdr:col>
      <xdr:colOff>76200</xdr:colOff>
      <xdr:row>54</xdr:row>
      <xdr:rowOff>85725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</xdr:colOff>
      <xdr:row>8</xdr:row>
      <xdr:rowOff>57150</xdr:rowOff>
    </xdr:from>
    <xdr:to>
      <xdr:col>18</xdr:col>
      <xdr:colOff>361949</xdr:colOff>
      <xdr:row>22</xdr:row>
      <xdr:rowOff>133350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14</xdr:row>
      <xdr:rowOff>0</xdr:rowOff>
    </xdr:from>
    <xdr:to>
      <xdr:col>8</xdr:col>
      <xdr:colOff>419100</xdr:colOff>
      <xdr:row>28</xdr:row>
      <xdr:rowOff>76200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600075</xdr:colOff>
      <xdr:row>19</xdr:row>
      <xdr:rowOff>142875</xdr:rowOff>
    </xdr:from>
    <xdr:to>
      <xdr:col>18</xdr:col>
      <xdr:colOff>304800</xdr:colOff>
      <xdr:row>34</xdr:row>
      <xdr:rowOff>28575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414337</xdr:colOff>
      <xdr:row>0</xdr:row>
      <xdr:rowOff>166687</xdr:rowOff>
    </xdr:from>
    <xdr:to>
      <xdr:col>13</xdr:col>
      <xdr:colOff>209550</xdr:colOff>
      <xdr:row>12</xdr:row>
      <xdr:rowOff>171450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328612</xdr:colOff>
      <xdr:row>13</xdr:row>
      <xdr:rowOff>185737</xdr:rowOff>
    </xdr:from>
    <xdr:to>
      <xdr:col>19</xdr:col>
      <xdr:colOff>23812</xdr:colOff>
      <xdr:row>28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214312</xdr:colOff>
      <xdr:row>0</xdr:row>
      <xdr:rowOff>185737</xdr:rowOff>
    </xdr:from>
    <xdr:to>
      <xdr:col>15</xdr:col>
      <xdr:colOff>519112</xdr:colOff>
      <xdr:row>16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523875</xdr:colOff>
      <xdr:row>0</xdr:row>
      <xdr:rowOff>0</xdr:rowOff>
    </xdr:from>
    <xdr:to>
      <xdr:col>22</xdr:col>
      <xdr:colOff>219075</xdr:colOff>
      <xdr:row>15</xdr:row>
      <xdr:rowOff>76200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61912</xdr:colOff>
      <xdr:row>15</xdr:row>
      <xdr:rowOff>33337</xdr:rowOff>
    </xdr:from>
    <xdr:to>
      <xdr:col>13</xdr:col>
      <xdr:colOff>366712</xdr:colOff>
      <xdr:row>29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204787</xdr:colOff>
      <xdr:row>29</xdr:row>
      <xdr:rowOff>138112</xdr:rowOff>
    </xdr:from>
    <xdr:to>
      <xdr:col>16</xdr:col>
      <xdr:colOff>509587</xdr:colOff>
      <xdr:row>44</xdr:row>
      <xdr:rowOff>23812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466725</xdr:colOff>
      <xdr:row>34</xdr:row>
      <xdr:rowOff>180975</xdr:rowOff>
    </xdr:from>
    <xdr:to>
      <xdr:col>14</xdr:col>
      <xdr:colOff>161925</xdr:colOff>
      <xdr:row>49</xdr:row>
      <xdr:rowOff>66675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347662</xdr:colOff>
      <xdr:row>1</xdr:row>
      <xdr:rowOff>161925</xdr:rowOff>
    </xdr:from>
    <xdr:to>
      <xdr:col>15</xdr:col>
      <xdr:colOff>42862</xdr:colOff>
      <xdr:row>19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16</xdr:row>
      <xdr:rowOff>171450</xdr:rowOff>
    </xdr:from>
    <xdr:to>
      <xdr:col>9</xdr:col>
      <xdr:colOff>476250</xdr:colOff>
      <xdr:row>31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157161</xdr:colOff>
      <xdr:row>0</xdr:row>
      <xdr:rowOff>123825</xdr:rowOff>
    </xdr:from>
    <xdr:to>
      <xdr:col>15</xdr:col>
      <xdr:colOff>542924</xdr:colOff>
      <xdr:row>13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13</xdr:row>
      <xdr:rowOff>0</xdr:rowOff>
    </xdr:from>
    <xdr:to>
      <xdr:col>14</xdr:col>
      <xdr:colOff>114300</xdr:colOff>
      <xdr:row>27</xdr:row>
      <xdr:rowOff>76200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514350</xdr:colOff>
      <xdr:row>31</xdr:row>
      <xdr:rowOff>0</xdr:rowOff>
    </xdr:from>
    <xdr:to>
      <xdr:col>15</xdr:col>
      <xdr:colOff>209550</xdr:colOff>
      <xdr:row>45</xdr:row>
      <xdr:rowOff>76200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43</xdr:row>
      <xdr:rowOff>9525</xdr:rowOff>
    </xdr:from>
    <xdr:to>
      <xdr:col>11</xdr:col>
      <xdr:colOff>571500</xdr:colOff>
      <xdr:row>57</xdr:row>
      <xdr:rowOff>85725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128587</xdr:colOff>
      <xdr:row>0</xdr:row>
      <xdr:rowOff>14287</xdr:rowOff>
    </xdr:from>
    <xdr:to>
      <xdr:col>15</xdr:col>
      <xdr:colOff>433387</xdr:colOff>
      <xdr:row>14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538162</xdr:colOff>
      <xdr:row>20</xdr:row>
      <xdr:rowOff>138112</xdr:rowOff>
    </xdr:from>
    <xdr:to>
      <xdr:col>20</xdr:col>
      <xdr:colOff>123825</xdr:colOff>
      <xdr:row>35</xdr:row>
      <xdr:rowOff>23812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257174</xdr:colOff>
      <xdr:row>7</xdr:row>
      <xdr:rowOff>114301</xdr:rowOff>
    </xdr:from>
    <xdr:to>
      <xdr:col>20</xdr:col>
      <xdr:colOff>380999</xdr:colOff>
      <xdr:row>21</xdr:row>
      <xdr:rowOff>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133350</xdr:colOff>
      <xdr:row>19</xdr:row>
      <xdr:rowOff>180975</xdr:rowOff>
    </xdr:from>
    <xdr:to>
      <xdr:col>13</xdr:col>
      <xdr:colOff>438150</xdr:colOff>
      <xdr:row>34</xdr:row>
      <xdr:rowOff>66675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0.19583</cdr:x>
      <cdr:y>0.01834</cdr:y>
    </cdr:from>
    <cdr:to>
      <cdr:x>0.99375</cdr:x>
      <cdr:y>0.11904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95350" y="56952"/>
          <a:ext cx="3648075" cy="312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400" b="1">
              <a:latin typeface="Georgia" pitchFamily="18" charset="0"/>
            </a:rPr>
            <a:t>Аттестация педагогов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0</xdr:row>
      <xdr:rowOff>0</xdr:rowOff>
    </xdr:from>
    <xdr:to>
      <xdr:col>16</xdr:col>
      <xdr:colOff>380999</xdr:colOff>
      <xdr:row>14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14</xdr:row>
      <xdr:rowOff>9525</xdr:rowOff>
    </xdr:from>
    <xdr:to>
      <xdr:col>15</xdr:col>
      <xdr:colOff>523875</xdr:colOff>
      <xdr:row>28</xdr:row>
      <xdr:rowOff>85725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400050</xdr:colOff>
      <xdr:row>16</xdr:row>
      <xdr:rowOff>152400</xdr:rowOff>
    </xdr:from>
    <xdr:to>
      <xdr:col>6</xdr:col>
      <xdr:colOff>371475</xdr:colOff>
      <xdr:row>31</xdr:row>
      <xdr:rowOff>38100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561975</xdr:colOff>
      <xdr:row>21</xdr:row>
      <xdr:rowOff>133350</xdr:rowOff>
    </xdr:from>
    <xdr:to>
      <xdr:col>17</xdr:col>
      <xdr:colOff>257175</xdr:colOff>
      <xdr:row>36</xdr:row>
      <xdr:rowOff>19050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1238250</xdr:colOff>
      <xdr:row>25</xdr:row>
      <xdr:rowOff>76200</xdr:rowOff>
    </xdr:from>
    <xdr:to>
      <xdr:col>8</xdr:col>
      <xdr:colOff>600075</xdr:colOff>
      <xdr:row>39</xdr:row>
      <xdr:rowOff>152400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200025</xdr:colOff>
      <xdr:row>33</xdr:row>
      <xdr:rowOff>47625</xdr:rowOff>
    </xdr:from>
    <xdr:to>
      <xdr:col>14</xdr:col>
      <xdr:colOff>504825</xdr:colOff>
      <xdr:row>47</xdr:row>
      <xdr:rowOff>123825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133350</xdr:colOff>
      <xdr:row>41</xdr:row>
      <xdr:rowOff>180975</xdr:rowOff>
    </xdr:from>
    <xdr:to>
      <xdr:col>12</xdr:col>
      <xdr:colOff>438150</xdr:colOff>
      <xdr:row>56</xdr:row>
      <xdr:rowOff>66675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228600</xdr:colOff>
      <xdr:row>45</xdr:row>
      <xdr:rowOff>47625</xdr:rowOff>
    </xdr:from>
    <xdr:to>
      <xdr:col>16</xdr:col>
      <xdr:colOff>533400</xdr:colOff>
      <xdr:row>59</xdr:row>
      <xdr:rowOff>123825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0.6875</cdr:x>
      <cdr:y>0.04167</cdr:y>
    </cdr:from>
    <cdr:to>
      <cdr:x>0.99167</cdr:x>
      <cdr:y>0.17361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43250" y="114300"/>
          <a:ext cx="13906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55"/>
  <sheetViews>
    <sheetView topLeftCell="A7" workbookViewId="0">
      <selection activeCell="V23" sqref="V23"/>
    </sheetView>
  </sheetViews>
  <sheetFormatPr defaultRowHeight="15" x14ac:dyDescent="0.25"/>
  <sheetData>
    <row r="4" spans="2:13" x14ac:dyDescent="0.25">
      <c r="B4" t="s">
        <v>10</v>
      </c>
      <c r="C4">
        <v>592</v>
      </c>
    </row>
    <row r="5" spans="2:13" x14ac:dyDescent="0.25">
      <c r="B5" t="s">
        <v>51</v>
      </c>
      <c r="C5">
        <v>605</v>
      </c>
      <c r="F5" s="1"/>
    </row>
    <row r="6" spans="2:13" x14ac:dyDescent="0.25">
      <c r="B6" t="s">
        <v>77</v>
      </c>
      <c r="C6">
        <v>453</v>
      </c>
      <c r="D6" t="s">
        <v>129</v>
      </c>
    </row>
    <row r="7" spans="2:13" x14ac:dyDescent="0.25">
      <c r="B7" t="s">
        <v>128</v>
      </c>
      <c r="C7">
        <v>446</v>
      </c>
    </row>
    <row r="8" spans="2:13" x14ac:dyDescent="0.25">
      <c r="B8" t="s">
        <v>137</v>
      </c>
      <c r="C8">
        <v>372</v>
      </c>
      <c r="D8">
        <f>C8/193</f>
        <v>1.927461139896373</v>
      </c>
    </row>
    <row r="9" spans="2:13" x14ac:dyDescent="0.25">
      <c r="B9" t="s">
        <v>142</v>
      </c>
      <c r="C9">
        <v>340</v>
      </c>
      <c r="D9">
        <f>C9/213</f>
        <v>1.596244131455399</v>
      </c>
    </row>
    <row r="12" spans="2:13" x14ac:dyDescent="0.25">
      <c r="B12" t="s">
        <v>0</v>
      </c>
    </row>
    <row r="13" spans="2:13" x14ac:dyDescent="0.25"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11</v>
      </c>
      <c r="L13" t="s">
        <v>142</v>
      </c>
      <c r="M13" t="s">
        <v>225</v>
      </c>
    </row>
    <row r="14" spans="2:13" x14ac:dyDescent="0.25">
      <c r="B14">
        <v>1</v>
      </c>
      <c r="F14" s="32"/>
      <c r="G14">
        <v>2</v>
      </c>
      <c r="H14">
        <v>7</v>
      </c>
      <c r="I14">
        <v>4</v>
      </c>
      <c r="L14" s="36">
        <v>36</v>
      </c>
      <c r="M14" s="2">
        <v>46</v>
      </c>
    </row>
    <row r="15" spans="2:13" x14ac:dyDescent="0.25">
      <c r="B15">
        <v>4</v>
      </c>
      <c r="F15" s="32"/>
      <c r="G15">
        <v>7</v>
      </c>
      <c r="H15">
        <v>14</v>
      </c>
      <c r="I15">
        <v>7</v>
      </c>
      <c r="L15" s="5">
        <v>38</v>
      </c>
      <c r="M15" s="2">
        <v>56</v>
      </c>
    </row>
    <row r="16" spans="2:13" x14ac:dyDescent="0.25">
      <c r="B16">
        <v>6</v>
      </c>
      <c r="F16" s="32"/>
      <c r="G16">
        <v>10</v>
      </c>
      <c r="H16">
        <v>4</v>
      </c>
      <c r="I16">
        <v>6</v>
      </c>
      <c r="L16" s="5">
        <v>34</v>
      </c>
      <c r="M16" s="2">
        <v>28</v>
      </c>
    </row>
    <row r="17" spans="2:13" x14ac:dyDescent="0.25">
      <c r="B17">
        <v>7</v>
      </c>
      <c r="F17" s="32"/>
      <c r="G17">
        <v>5</v>
      </c>
      <c r="H17">
        <v>3</v>
      </c>
      <c r="I17">
        <v>7</v>
      </c>
      <c r="L17" s="5">
        <v>46</v>
      </c>
      <c r="M17" s="2">
        <v>42</v>
      </c>
    </row>
    <row r="18" spans="2:13" x14ac:dyDescent="0.25">
      <c r="B18">
        <v>8</v>
      </c>
      <c r="F18" s="32"/>
      <c r="G18">
        <v>3</v>
      </c>
      <c r="H18">
        <v>2</v>
      </c>
      <c r="I18">
        <v>4</v>
      </c>
      <c r="L18" s="5">
        <v>43</v>
      </c>
      <c r="M18" s="2">
        <v>29</v>
      </c>
    </row>
    <row r="19" spans="2:13" x14ac:dyDescent="0.25">
      <c r="B19">
        <v>9</v>
      </c>
      <c r="F19" s="32"/>
      <c r="G19">
        <v>1</v>
      </c>
      <c r="H19">
        <v>3</v>
      </c>
      <c r="I19">
        <v>2</v>
      </c>
      <c r="L19" s="5">
        <v>16</v>
      </c>
      <c r="M19" s="2">
        <v>16</v>
      </c>
    </row>
    <row r="20" spans="2:13" x14ac:dyDescent="0.25">
      <c r="B20">
        <v>10</v>
      </c>
      <c r="F20" s="32"/>
      <c r="G20">
        <v>2</v>
      </c>
      <c r="H20">
        <v>8</v>
      </c>
      <c r="I20">
        <v>3</v>
      </c>
      <c r="L20" s="5">
        <v>34</v>
      </c>
      <c r="M20" s="2">
        <v>33</v>
      </c>
    </row>
    <row r="21" spans="2:13" x14ac:dyDescent="0.25">
      <c r="B21">
        <v>11</v>
      </c>
      <c r="F21" s="32"/>
      <c r="G21">
        <v>4</v>
      </c>
      <c r="H21">
        <v>9</v>
      </c>
      <c r="I21">
        <v>1</v>
      </c>
      <c r="L21" s="5">
        <v>31</v>
      </c>
      <c r="M21" s="2">
        <v>32</v>
      </c>
    </row>
    <row r="22" spans="2:13" x14ac:dyDescent="0.25">
      <c r="B22">
        <v>12</v>
      </c>
      <c r="F22" s="32"/>
      <c r="G22">
        <v>5</v>
      </c>
      <c r="H22">
        <v>8</v>
      </c>
      <c r="I22">
        <v>9</v>
      </c>
      <c r="L22" s="5">
        <v>67</v>
      </c>
      <c r="M22" s="2">
        <v>57</v>
      </c>
    </row>
    <row r="23" spans="2:13" x14ac:dyDescent="0.25">
      <c r="M23" s="2"/>
    </row>
    <row r="24" spans="2:13" x14ac:dyDescent="0.25">
      <c r="L24" s="5"/>
      <c r="M24" s="2">
        <f>SUM(M14:M23)</f>
        <v>339</v>
      </c>
    </row>
    <row r="26" spans="2:13" x14ac:dyDescent="0.25">
      <c r="B26" t="s">
        <v>9</v>
      </c>
    </row>
    <row r="27" spans="2:13" x14ac:dyDescent="0.25"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K27" t="s">
        <v>11</v>
      </c>
      <c r="L27" t="s">
        <v>141</v>
      </c>
      <c r="M27" t="s">
        <v>226</v>
      </c>
    </row>
    <row r="28" spans="2:13" x14ac:dyDescent="0.25">
      <c r="B28">
        <v>1</v>
      </c>
      <c r="C28" s="4">
        <v>10.571428571428571</v>
      </c>
      <c r="D28" s="4">
        <v>10.090909090909092</v>
      </c>
      <c r="E28" s="4">
        <v>10.095238095238095</v>
      </c>
      <c r="F28" s="4">
        <v>10.095238095238095</v>
      </c>
      <c r="G28" s="4">
        <v>12.529411764705882</v>
      </c>
      <c r="H28" s="4">
        <v>9.75</v>
      </c>
      <c r="I28" s="4">
        <v>14.95</v>
      </c>
      <c r="J28" s="4">
        <v>10.904761904761905</v>
      </c>
      <c r="K28" s="4">
        <v>13.95</v>
      </c>
      <c r="L28" s="31">
        <v>8.9174451598821349</v>
      </c>
      <c r="M28" s="6">
        <f t="shared" ref="M28:M36" si="0">AVERAGE(D28:K28)</f>
        <v>11.545694868856634</v>
      </c>
    </row>
    <row r="29" spans="2:13" customFormat="1" x14ac:dyDescent="0.25">
      <c r="B29">
        <v>4</v>
      </c>
      <c r="C29" s="4">
        <v>15</v>
      </c>
      <c r="D29" s="4">
        <v>14.227272727272727</v>
      </c>
      <c r="E29" s="4">
        <v>15.666666666666666</v>
      </c>
      <c r="F29" s="4">
        <v>13.714285714285714</v>
      </c>
      <c r="G29" s="4">
        <v>14.941176470588236</v>
      </c>
      <c r="H29" s="4">
        <v>10.050000000000001</v>
      </c>
      <c r="I29" s="4">
        <v>12.25</v>
      </c>
      <c r="J29" s="4">
        <v>17.476190476190474</v>
      </c>
      <c r="K29" s="4">
        <v>18</v>
      </c>
      <c r="L29" s="33">
        <v>6.9157087077255142</v>
      </c>
      <c r="M29" s="6">
        <f t="shared" si="0"/>
        <v>14.540699006875478</v>
      </c>
    </row>
    <row r="30" spans="2:13" customFormat="1" x14ac:dyDescent="0.25">
      <c r="B30">
        <v>6</v>
      </c>
      <c r="C30" s="4">
        <v>13.761904761904763</v>
      </c>
      <c r="D30" s="4">
        <v>14.727272727272727</v>
      </c>
      <c r="E30" s="4">
        <v>14.333333333333334</v>
      </c>
      <c r="F30" s="4">
        <v>10.857142857142858</v>
      </c>
      <c r="G30" s="4">
        <v>11.058823529411764</v>
      </c>
      <c r="H30" s="4">
        <v>13.55</v>
      </c>
      <c r="I30" s="4">
        <v>14.1</v>
      </c>
      <c r="J30" s="4">
        <v>13.428571428571429</v>
      </c>
      <c r="K30" s="4">
        <v>14.5</v>
      </c>
      <c r="L30" s="31">
        <v>10.87975493227594</v>
      </c>
      <c r="M30" s="6">
        <f t="shared" si="0"/>
        <v>13.319392984466514</v>
      </c>
    </row>
    <row r="31" spans="2:13" customFormat="1" x14ac:dyDescent="0.25">
      <c r="B31">
        <v>7</v>
      </c>
      <c r="C31" s="4">
        <v>12</v>
      </c>
      <c r="D31" s="4">
        <v>14</v>
      </c>
      <c r="E31" s="4">
        <v>14.047619047619047</v>
      </c>
      <c r="F31" s="4">
        <v>12.571428571428571</v>
      </c>
      <c r="G31" s="4">
        <v>11.529411764705882</v>
      </c>
      <c r="H31" s="4">
        <v>10.9</v>
      </c>
      <c r="I31" s="4">
        <v>10.050000000000001</v>
      </c>
      <c r="J31" s="4">
        <v>12.428571428571429</v>
      </c>
      <c r="K31" s="4">
        <v>13.7</v>
      </c>
      <c r="L31" s="31">
        <v>13.871876629439654</v>
      </c>
      <c r="M31" s="6">
        <f t="shared" si="0"/>
        <v>12.403378851540618</v>
      </c>
    </row>
    <row r="32" spans="2:13" customFormat="1" x14ac:dyDescent="0.25">
      <c r="B32">
        <v>8</v>
      </c>
      <c r="C32" s="4">
        <v>14.714285714285714</v>
      </c>
      <c r="D32" s="4">
        <v>14.772727272727273</v>
      </c>
      <c r="E32" s="4">
        <v>14.095238095238095</v>
      </c>
      <c r="F32" s="4">
        <v>12.428571428571429</v>
      </c>
      <c r="G32" s="4">
        <v>14.823529411764707</v>
      </c>
      <c r="H32" s="4">
        <v>13.15</v>
      </c>
      <c r="I32" s="4">
        <v>13.9</v>
      </c>
      <c r="J32" s="4">
        <v>15.095238095238095</v>
      </c>
      <c r="K32" s="4">
        <v>13.4</v>
      </c>
      <c r="L32" s="31">
        <v>13.232961063213164</v>
      </c>
      <c r="M32" s="6">
        <f t="shared" si="0"/>
        <v>13.958163037942452</v>
      </c>
    </row>
    <row r="33" spans="2:13" customFormat="1" x14ac:dyDescent="0.25">
      <c r="B33">
        <v>9</v>
      </c>
      <c r="C33" s="4">
        <v>6.8571428571428568</v>
      </c>
      <c r="D33" s="4">
        <v>8.6818181818181817</v>
      </c>
      <c r="E33" s="4">
        <v>8.4761904761904763</v>
      </c>
      <c r="F33" s="4">
        <v>8.2857142857142865</v>
      </c>
      <c r="G33" s="4">
        <v>7.2941176470588234</v>
      </c>
      <c r="H33" s="4">
        <v>7.5</v>
      </c>
      <c r="I33" s="4">
        <v>7.45</v>
      </c>
      <c r="J33" s="4">
        <v>8.7142857142857135</v>
      </c>
      <c r="K33" s="4">
        <v>7.25</v>
      </c>
      <c r="L33" s="31">
        <v>6.8786290273685236</v>
      </c>
      <c r="M33" s="6">
        <f t="shared" si="0"/>
        <v>7.9565157881334363</v>
      </c>
    </row>
    <row r="34" spans="2:13" customFormat="1" x14ac:dyDescent="0.25">
      <c r="B34">
        <v>10</v>
      </c>
      <c r="C34" s="4">
        <v>12</v>
      </c>
      <c r="D34" s="4">
        <v>15.090909090909092</v>
      </c>
      <c r="E34" s="4">
        <v>11.571428571428571</v>
      </c>
      <c r="F34" s="4">
        <v>12.523809523809524</v>
      </c>
      <c r="G34" s="4">
        <v>14.411764705882353</v>
      </c>
      <c r="H34" s="4">
        <v>11.65</v>
      </c>
      <c r="I34" s="4">
        <v>12.65</v>
      </c>
      <c r="J34" s="4">
        <v>8.3333333333333339</v>
      </c>
      <c r="K34" s="4">
        <v>16.55</v>
      </c>
      <c r="L34" s="31">
        <v>12</v>
      </c>
      <c r="M34" s="6">
        <f t="shared" si="0"/>
        <v>12.84765565317036</v>
      </c>
    </row>
    <row r="35" spans="2:13" customFormat="1" x14ac:dyDescent="0.25">
      <c r="B35">
        <v>11</v>
      </c>
      <c r="C35" s="4">
        <v>15.142857142857142</v>
      </c>
      <c r="D35" s="4">
        <v>16.40909090909091</v>
      </c>
      <c r="E35" s="4">
        <v>15.857142857142858</v>
      </c>
      <c r="F35" s="4">
        <v>13.952380952380953</v>
      </c>
      <c r="G35" s="4">
        <v>17.294117647058822</v>
      </c>
      <c r="H35">
        <v>14.4</v>
      </c>
      <c r="I35" s="4">
        <v>17.25</v>
      </c>
      <c r="J35" s="4">
        <v>15</v>
      </c>
      <c r="K35" s="4">
        <v>16.2</v>
      </c>
      <c r="L35" s="31">
        <v>12.295813476905915</v>
      </c>
      <c r="M35" s="6">
        <f t="shared" si="0"/>
        <v>15.795341545709194</v>
      </c>
    </row>
    <row r="36" spans="2:13" customFormat="1" x14ac:dyDescent="0.25">
      <c r="B36">
        <v>12</v>
      </c>
      <c r="C36" s="4">
        <v>13.523809523809524</v>
      </c>
      <c r="D36" s="4">
        <v>16</v>
      </c>
      <c r="E36">
        <v>14.714285714285714</v>
      </c>
      <c r="F36" s="4">
        <v>13.952380952380953</v>
      </c>
      <c r="G36" s="4">
        <v>16.529411764705884</v>
      </c>
      <c r="H36">
        <v>15.05</v>
      </c>
      <c r="I36" s="4">
        <v>13.6</v>
      </c>
      <c r="J36" s="4">
        <v>16.095238095238095</v>
      </c>
      <c r="K36" s="4">
        <v>17.75</v>
      </c>
      <c r="L36" s="31">
        <v>17</v>
      </c>
      <c r="M36" s="6">
        <f t="shared" si="0"/>
        <v>15.461414565826331</v>
      </c>
    </row>
    <row r="37" spans="2:13" customFormat="1" x14ac:dyDescent="0.25">
      <c r="L37" s="4">
        <v>116.93847417754982</v>
      </c>
      <c r="M37" s="4">
        <f>SUM(M28:M36)</f>
        <v>117.82825630252101</v>
      </c>
    </row>
    <row r="38" spans="2:13" x14ac:dyDescent="0.25"/>
    <row r="40" spans="2:13" customFormat="1" x14ac:dyDescent="0.25">
      <c r="B40" s="14" t="s">
        <v>58</v>
      </c>
      <c r="C40" s="14"/>
      <c r="D40" s="14"/>
      <c r="E40" s="14"/>
      <c r="F40" s="14"/>
      <c r="G40" s="14"/>
    </row>
    <row r="41" spans="2:13" customFormat="1" x14ac:dyDescent="0.25">
      <c r="B41" s="14"/>
      <c r="C41" s="14" t="s">
        <v>59</v>
      </c>
      <c r="D41" s="14" t="s">
        <v>60</v>
      </c>
      <c r="E41" s="14" t="s">
        <v>61</v>
      </c>
      <c r="F41" s="14"/>
      <c r="G41" s="14"/>
    </row>
    <row r="42" spans="2:13" customFormat="1" x14ac:dyDescent="0.25">
      <c r="B42" s="14">
        <v>1</v>
      </c>
      <c r="C42" s="14">
        <v>335</v>
      </c>
      <c r="D42" s="14">
        <v>19</v>
      </c>
      <c r="E42" s="14">
        <v>55</v>
      </c>
      <c r="F42" s="14">
        <f>SUM(C42:E42)</f>
        <v>409</v>
      </c>
      <c r="G42" s="14"/>
    </row>
    <row r="43" spans="2:13" customFormat="1" x14ac:dyDescent="0.25">
      <c r="B43" s="14">
        <v>2</v>
      </c>
      <c r="C43" s="14">
        <v>232</v>
      </c>
      <c r="D43" s="14">
        <v>149</v>
      </c>
      <c r="E43" s="14">
        <v>73</v>
      </c>
      <c r="F43" s="14">
        <f t="shared" ref="F43:F53" si="1">SUM(C43:E43)</f>
        <v>454</v>
      </c>
      <c r="G43" s="14"/>
    </row>
    <row r="44" spans="2:13" customFormat="1" x14ac:dyDescent="0.25">
      <c r="B44" s="14">
        <v>3</v>
      </c>
      <c r="C44" s="14">
        <v>148</v>
      </c>
      <c r="D44" s="14">
        <v>296</v>
      </c>
      <c r="E44" s="14">
        <v>158</v>
      </c>
      <c r="F44" s="14">
        <f t="shared" si="1"/>
        <v>602</v>
      </c>
      <c r="G44" s="14"/>
    </row>
    <row r="45" spans="2:13" customFormat="1" x14ac:dyDescent="0.25">
      <c r="B45" s="14">
        <v>4</v>
      </c>
      <c r="C45" s="14">
        <v>216</v>
      </c>
      <c r="D45" s="14">
        <v>215</v>
      </c>
      <c r="E45" s="14">
        <v>160</v>
      </c>
      <c r="F45" s="14">
        <f t="shared" si="1"/>
        <v>591</v>
      </c>
      <c r="G45" s="14"/>
    </row>
    <row r="46" spans="2:13" customFormat="1" x14ac:dyDescent="0.25">
      <c r="B46" s="14">
        <v>5</v>
      </c>
      <c r="C46" s="14"/>
      <c r="D46" s="14">
        <v>241</v>
      </c>
      <c r="E46" s="14">
        <v>139</v>
      </c>
      <c r="F46" s="14">
        <f t="shared" si="1"/>
        <v>380</v>
      </c>
      <c r="G46" s="14"/>
    </row>
    <row r="47" spans="2:13" customFormat="1" x14ac:dyDescent="0.25">
      <c r="B47" s="14">
        <v>6</v>
      </c>
      <c r="C47" s="14">
        <v>343</v>
      </c>
      <c r="D47" s="14">
        <v>314</v>
      </c>
      <c r="E47" s="14">
        <v>167</v>
      </c>
      <c r="F47" s="14">
        <f t="shared" si="1"/>
        <v>824</v>
      </c>
      <c r="G47" s="14"/>
    </row>
    <row r="48" spans="2:13" customFormat="1" x14ac:dyDescent="0.25">
      <c r="B48" s="14">
        <v>7</v>
      </c>
      <c r="C48" s="14">
        <v>358</v>
      </c>
      <c r="D48" s="14">
        <v>331</v>
      </c>
      <c r="E48" s="14">
        <v>214</v>
      </c>
      <c r="F48" s="14">
        <f t="shared" si="1"/>
        <v>903</v>
      </c>
      <c r="G48" s="14"/>
    </row>
    <row r="49" spans="2:13" customFormat="1" x14ac:dyDescent="0.25">
      <c r="B49" s="14">
        <v>8</v>
      </c>
      <c r="C49" s="14">
        <v>284</v>
      </c>
      <c r="D49" s="14">
        <v>304</v>
      </c>
      <c r="E49" s="14">
        <v>194</v>
      </c>
      <c r="F49" s="14">
        <f t="shared" si="1"/>
        <v>782</v>
      </c>
      <c r="G49" s="14"/>
    </row>
    <row r="50" spans="2:13" customFormat="1" x14ac:dyDescent="0.25">
      <c r="B50" s="14">
        <v>9</v>
      </c>
      <c r="C50" s="14">
        <v>324</v>
      </c>
      <c r="D50" s="14">
        <v>271</v>
      </c>
      <c r="E50" s="14">
        <v>199</v>
      </c>
      <c r="F50" s="14">
        <f t="shared" si="1"/>
        <v>794</v>
      </c>
      <c r="G50" s="14"/>
    </row>
    <row r="51" spans="2:13" customFormat="1" x14ac:dyDescent="0.25">
      <c r="B51" s="14">
        <v>10</v>
      </c>
      <c r="C51" s="14">
        <v>281</v>
      </c>
      <c r="D51" s="14">
        <v>346</v>
      </c>
      <c r="E51" s="14">
        <v>172</v>
      </c>
      <c r="F51" s="14">
        <f t="shared" si="1"/>
        <v>799</v>
      </c>
      <c r="G51" s="14"/>
    </row>
    <row r="52" spans="2:13" customFormat="1" x14ac:dyDescent="0.25">
      <c r="B52" s="14">
        <v>11</v>
      </c>
      <c r="C52" s="14">
        <v>346</v>
      </c>
      <c r="D52" s="14">
        <v>303</v>
      </c>
      <c r="E52" s="14">
        <v>168</v>
      </c>
      <c r="F52" s="14">
        <f t="shared" si="1"/>
        <v>817</v>
      </c>
      <c r="G52" s="14"/>
    </row>
    <row r="53" spans="2:13" customFormat="1" x14ac:dyDescent="0.25">
      <c r="B53" s="14">
        <v>12</v>
      </c>
      <c r="C53" s="14">
        <v>122</v>
      </c>
      <c r="D53" s="14">
        <v>375</v>
      </c>
      <c r="E53" s="14">
        <v>190</v>
      </c>
      <c r="F53" s="14">
        <f t="shared" si="1"/>
        <v>687</v>
      </c>
      <c r="G53" s="14"/>
    </row>
    <row r="54" spans="2:13" customFormat="1" x14ac:dyDescent="0.25"/>
    <row r="55" spans="2:13" customFormat="1" x14ac:dyDescent="0.25"/>
  </sheetData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"/>
  <sheetViews>
    <sheetView workbookViewId="0">
      <selection activeCell="O7" sqref="O7"/>
    </sheetView>
  </sheetViews>
  <sheetFormatPr defaultRowHeight="15" x14ac:dyDescent="0.25"/>
  <cols>
    <col min="2" max="2" width="25.85546875" customWidth="1"/>
  </cols>
  <sheetData>
    <row r="2" spans="2:15" ht="15.75" thickBot="1" x14ac:dyDescent="0.3"/>
    <row r="3" spans="2:15" ht="21" thickBot="1" x14ac:dyDescent="0.3">
      <c r="B3" s="27" t="s">
        <v>132</v>
      </c>
      <c r="C3" s="15">
        <v>1</v>
      </c>
      <c r="D3" s="16">
        <v>2</v>
      </c>
      <c r="E3" s="15">
        <v>3</v>
      </c>
      <c r="F3" s="16">
        <v>4</v>
      </c>
      <c r="G3" s="16">
        <v>5</v>
      </c>
      <c r="H3" s="15">
        <v>6</v>
      </c>
      <c r="I3" s="16">
        <v>7</v>
      </c>
      <c r="J3" s="16">
        <v>8</v>
      </c>
      <c r="K3" s="16">
        <v>9</v>
      </c>
      <c r="L3" s="15">
        <v>10</v>
      </c>
      <c r="M3" s="15">
        <v>11</v>
      </c>
      <c r="N3" s="15">
        <v>12</v>
      </c>
      <c r="O3" s="16" t="s">
        <v>133</v>
      </c>
    </row>
    <row r="4" spans="2:15" ht="21.75" thickTop="1" thickBot="1" x14ac:dyDescent="0.35">
      <c r="B4" s="28" t="s">
        <v>134</v>
      </c>
      <c r="C4" s="18">
        <v>92.9</v>
      </c>
      <c r="D4" s="18"/>
      <c r="E4" s="18">
        <v>91.7</v>
      </c>
      <c r="F4" s="19">
        <v>100</v>
      </c>
      <c r="G4" s="17">
        <v>85.3</v>
      </c>
      <c r="H4" s="18">
        <v>88.3</v>
      </c>
      <c r="I4" s="18">
        <v>93.8</v>
      </c>
      <c r="J4" s="17">
        <v>90.5</v>
      </c>
      <c r="K4" s="18">
        <v>97.1</v>
      </c>
      <c r="L4" s="18">
        <v>89.7</v>
      </c>
      <c r="M4" s="18">
        <v>91.7</v>
      </c>
      <c r="N4" s="18">
        <v>83.3</v>
      </c>
      <c r="O4" s="20">
        <f>AVERAGE(C4:N4)</f>
        <v>91.300000000000011</v>
      </c>
    </row>
    <row r="5" spans="2:15" ht="33" customHeight="1" thickTop="1" thickBot="1" x14ac:dyDescent="0.35">
      <c r="B5" s="29" t="s">
        <v>135</v>
      </c>
      <c r="C5" s="21">
        <v>94.2</v>
      </c>
      <c r="D5" s="22"/>
      <c r="E5" s="21">
        <v>95.4</v>
      </c>
      <c r="F5" s="21">
        <v>99.2</v>
      </c>
      <c r="G5" s="21">
        <v>89.2</v>
      </c>
      <c r="H5" s="22">
        <v>99.2</v>
      </c>
      <c r="I5" s="21">
        <v>93.1</v>
      </c>
      <c r="J5" s="21">
        <v>93.1</v>
      </c>
      <c r="K5" s="23">
        <v>98.9</v>
      </c>
      <c r="L5" s="22">
        <v>97.3</v>
      </c>
      <c r="M5" s="21">
        <v>94.2</v>
      </c>
      <c r="N5" s="21">
        <v>84.3</v>
      </c>
      <c r="O5" s="20">
        <f t="shared" ref="O5:O6" si="0">AVERAGE(C5:N5)</f>
        <v>94.372727272727261</v>
      </c>
    </row>
    <row r="6" spans="2:15" ht="21.75" thickTop="1" thickBot="1" x14ac:dyDescent="0.35">
      <c r="B6" s="30" t="s">
        <v>133</v>
      </c>
      <c r="C6" s="24">
        <v>93.8</v>
      </c>
      <c r="D6" s="25"/>
      <c r="E6" s="24">
        <v>94.4</v>
      </c>
      <c r="F6" s="26">
        <v>99.1</v>
      </c>
      <c r="G6" s="24">
        <v>88.9</v>
      </c>
      <c r="H6" s="25">
        <v>96.5</v>
      </c>
      <c r="I6" s="24">
        <v>92.8</v>
      </c>
      <c r="J6" s="26">
        <v>93.1</v>
      </c>
      <c r="K6" s="24">
        <v>98.8</v>
      </c>
      <c r="L6" s="25">
        <v>95.7</v>
      </c>
      <c r="M6" s="24">
        <v>93.8</v>
      </c>
      <c r="N6" s="24">
        <v>84.8</v>
      </c>
      <c r="O6" s="20">
        <f t="shared" si="0"/>
        <v>93.790909090909068</v>
      </c>
    </row>
    <row r="7" spans="2:15" x14ac:dyDescent="0.25">
      <c r="C7">
        <v>14</v>
      </c>
      <c r="E7">
        <v>9</v>
      </c>
      <c r="F7">
        <v>11</v>
      </c>
      <c r="G7">
        <v>17</v>
      </c>
      <c r="H7">
        <v>15</v>
      </c>
      <c r="I7">
        <v>20</v>
      </c>
      <c r="J7">
        <v>21</v>
      </c>
      <c r="K7">
        <v>17</v>
      </c>
      <c r="L7">
        <v>16</v>
      </c>
      <c r="M7">
        <v>18</v>
      </c>
      <c r="N7">
        <v>6</v>
      </c>
      <c r="O7">
        <f>SUM(C7:N7)</f>
        <v>164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5"/>
  <sheetViews>
    <sheetView topLeftCell="A49" zoomScale="90" zoomScaleNormal="90" workbookViewId="0">
      <selection activeCell="AC57" sqref="AC57"/>
    </sheetView>
  </sheetViews>
  <sheetFormatPr defaultRowHeight="15" x14ac:dyDescent="0.25"/>
  <cols>
    <col min="1" max="1" width="32.42578125" customWidth="1"/>
    <col min="4" max="28" width="5.7109375" customWidth="1"/>
  </cols>
  <sheetData>
    <row r="2" spans="1:28" x14ac:dyDescent="0.25">
      <c r="A2" s="34" t="s">
        <v>143</v>
      </c>
    </row>
    <row r="4" spans="1:28" x14ac:dyDescent="0.25">
      <c r="A4" t="s">
        <v>144</v>
      </c>
      <c r="D4">
        <v>1</v>
      </c>
      <c r="L4">
        <v>1</v>
      </c>
      <c r="N4">
        <v>1</v>
      </c>
      <c r="Q4">
        <v>1</v>
      </c>
      <c r="R4">
        <v>1</v>
      </c>
      <c r="S4">
        <v>1</v>
      </c>
      <c r="T4">
        <v>1</v>
      </c>
      <c r="AB4">
        <f>SUM(D4:AA4)</f>
        <v>7</v>
      </c>
    </row>
    <row r="5" spans="1:28" x14ac:dyDescent="0.25">
      <c r="A5" t="s">
        <v>145</v>
      </c>
      <c r="D5">
        <v>1</v>
      </c>
      <c r="E5">
        <v>1</v>
      </c>
      <c r="F5">
        <v>1</v>
      </c>
      <c r="J5">
        <v>1</v>
      </c>
      <c r="K5">
        <v>1</v>
      </c>
      <c r="M5">
        <v>1</v>
      </c>
      <c r="N5">
        <v>1</v>
      </c>
      <c r="Q5">
        <v>1</v>
      </c>
      <c r="R5">
        <v>1</v>
      </c>
      <c r="S5">
        <v>1</v>
      </c>
      <c r="U5">
        <v>1</v>
      </c>
      <c r="Z5">
        <v>1</v>
      </c>
      <c r="AB5">
        <f t="shared" ref="AB5:AB68" si="0">SUM(D5:AA5)</f>
        <v>12</v>
      </c>
    </row>
    <row r="6" spans="1:28" x14ac:dyDescent="0.25">
      <c r="A6" t="s">
        <v>155</v>
      </c>
      <c r="G6">
        <v>1</v>
      </c>
      <c r="H6">
        <v>1</v>
      </c>
      <c r="Q6">
        <v>1</v>
      </c>
      <c r="AB6">
        <f t="shared" si="0"/>
        <v>3</v>
      </c>
    </row>
    <row r="7" spans="1:28" x14ac:dyDescent="0.25">
      <c r="A7" t="s">
        <v>158</v>
      </c>
      <c r="J7">
        <v>1</v>
      </c>
      <c r="AB7">
        <f t="shared" si="0"/>
        <v>1</v>
      </c>
    </row>
    <row r="8" spans="1:28" x14ac:dyDescent="0.25">
      <c r="A8" t="s">
        <v>161</v>
      </c>
      <c r="L8">
        <v>1</v>
      </c>
      <c r="O8">
        <v>1</v>
      </c>
      <c r="P8">
        <v>1</v>
      </c>
      <c r="Q8">
        <v>1</v>
      </c>
      <c r="R8">
        <v>1</v>
      </c>
      <c r="X8">
        <v>1</v>
      </c>
      <c r="AB8">
        <f t="shared" si="0"/>
        <v>6</v>
      </c>
    </row>
    <row r="9" spans="1:28" x14ac:dyDescent="0.25">
      <c r="A9" t="s">
        <v>164</v>
      </c>
      <c r="J9">
        <v>1</v>
      </c>
      <c r="M9">
        <v>1</v>
      </c>
      <c r="V9">
        <v>1</v>
      </c>
      <c r="Z9">
        <v>1</v>
      </c>
      <c r="AB9">
        <f t="shared" si="0"/>
        <v>4</v>
      </c>
    </row>
    <row r="10" spans="1:28" x14ac:dyDescent="0.25">
      <c r="A10" t="s">
        <v>124</v>
      </c>
      <c r="U10">
        <v>1</v>
      </c>
      <c r="AB10">
        <f t="shared" si="0"/>
        <v>1</v>
      </c>
    </row>
    <row r="11" spans="1:28" x14ac:dyDescent="0.25">
      <c r="A11" t="s">
        <v>183</v>
      </c>
      <c r="U11">
        <v>1</v>
      </c>
      <c r="AB11">
        <f t="shared" si="0"/>
        <v>1</v>
      </c>
    </row>
    <row r="12" spans="1:28" x14ac:dyDescent="0.25">
      <c r="A12" t="s">
        <v>175</v>
      </c>
      <c r="Q12">
        <v>1</v>
      </c>
      <c r="U12">
        <v>1</v>
      </c>
      <c r="AB12">
        <f t="shared" si="0"/>
        <v>2</v>
      </c>
    </row>
    <row r="13" spans="1:28" s="11" customFormat="1" x14ac:dyDescent="0.25">
      <c r="A13" s="11" t="s">
        <v>185</v>
      </c>
      <c r="V13" s="11">
        <v>1</v>
      </c>
      <c r="W13" s="11">
        <v>1</v>
      </c>
      <c r="X13" s="11">
        <v>1</v>
      </c>
      <c r="AA13" s="11">
        <v>1</v>
      </c>
      <c r="AB13">
        <f t="shared" si="0"/>
        <v>4</v>
      </c>
    </row>
    <row r="14" spans="1:28" s="11" customFormat="1" x14ac:dyDescent="0.25">
      <c r="D14" s="11">
        <f>SUM(D4:D13)</f>
        <v>2</v>
      </c>
      <c r="E14" s="11">
        <f t="shared" ref="E14:Z14" si="1">SUM(E4:E13)</f>
        <v>1</v>
      </c>
      <c r="F14" s="11">
        <f t="shared" si="1"/>
        <v>1</v>
      </c>
      <c r="G14" s="11">
        <f t="shared" si="1"/>
        <v>1</v>
      </c>
      <c r="H14" s="11">
        <f t="shared" si="1"/>
        <v>1</v>
      </c>
      <c r="I14" s="11">
        <f t="shared" si="1"/>
        <v>0</v>
      </c>
      <c r="J14" s="11">
        <f t="shared" si="1"/>
        <v>3</v>
      </c>
      <c r="K14" s="11">
        <f t="shared" si="1"/>
        <v>1</v>
      </c>
      <c r="L14" s="11">
        <f t="shared" si="1"/>
        <v>2</v>
      </c>
      <c r="M14" s="11">
        <f t="shared" si="1"/>
        <v>2</v>
      </c>
      <c r="N14" s="11">
        <f t="shared" si="1"/>
        <v>2</v>
      </c>
      <c r="O14" s="11">
        <f t="shared" si="1"/>
        <v>1</v>
      </c>
      <c r="P14" s="11">
        <f t="shared" si="1"/>
        <v>1</v>
      </c>
      <c r="Q14" s="11">
        <f t="shared" si="1"/>
        <v>5</v>
      </c>
      <c r="R14" s="11">
        <f t="shared" si="1"/>
        <v>3</v>
      </c>
      <c r="S14" s="11">
        <f t="shared" si="1"/>
        <v>2</v>
      </c>
      <c r="T14" s="11">
        <f t="shared" si="1"/>
        <v>1</v>
      </c>
      <c r="U14" s="11">
        <f t="shared" si="1"/>
        <v>4</v>
      </c>
      <c r="V14" s="11">
        <f t="shared" si="1"/>
        <v>2</v>
      </c>
      <c r="W14" s="11">
        <f t="shared" si="1"/>
        <v>1</v>
      </c>
      <c r="X14" s="11">
        <f t="shared" si="1"/>
        <v>2</v>
      </c>
      <c r="Y14" s="11">
        <f t="shared" si="1"/>
        <v>0</v>
      </c>
      <c r="Z14" s="11">
        <f t="shared" si="1"/>
        <v>2</v>
      </c>
      <c r="AB14">
        <f t="shared" si="0"/>
        <v>40</v>
      </c>
    </row>
    <row r="15" spans="1:28" s="9" customFormat="1" x14ac:dyDescent="0.25">
      <c r="A15" s="9" t="s">
        <v>180</v>
      </c>
      <c r="S15" s="9">
        <v>1</v>
      </c>
      <c r="T15" s="9">
        <v>1</v>
      </c>
      <c r="AB15">
        <f t="shared" si="0"/>
        <v>2</v>
      </c>
    </row>
    <row r="17" spans="1:28" x14ac:dyDescent="0.25">
      <c r="A17" s="34" t="s">
        <v>146</v>
      </c>
    </row>
    <row r="18" spans="1:28" x14ac:dyDescent="0.25">
      <c r="A18" t="s">
        <v>147</v>
      </c>
      <c r="D18">
        <v>1</v>
      </c>
      <c r="G18">
        <v>0</v>
      </c>
      <c r="R18">
        <v>1</v>
      </c>
      <c r="S18">
        <v>1</v>
      </c>
      <c r="T18">
        <v>1</v>
      </c>
      <c r="W18">
        <v>1</v>
      </c>
      <c r="X18">
        <v>1</v>
      </c>
      <c r="Y18">
        <v>1</v>
      </c>
      <c r="AB18">
        <f t="shared" si="0"/>
        <v>7</v>
      </c>
    </row>
    <row r="19" spans="1:28" x14ac:dyDescent="0.25">
      <c r="A19" t="s">
        <v>148</v>
      </c>
      <c r="D19">
        <v>1</v>
      </c>
      <c r="E19">
        <v>1</v>
      </c>
      <c r="F19">
        <v>1</v>
      </c>
      <c r="G19">
        <v>0</v>
      </c>
      <c r="J19">
        <v>1</v>
      </c>
      <c r="K19">
        <v>1</v>
      </c>
      <c r="Q19">
        <v>1</v>
      </c>
      <c r="R19">
        <v>1</v>
      </c>
      <c r="S19">
        <v>1</v>
      </c>
      <c r="T19">
        <v>1</v>
      </c>
      <c r="W19">
        <v>1</v>
      </c>
      <c r="X19">
        <v>1</v>
      </c>
      <c r="Y19">
        <v>1</v>
      </c>
      <c r="AB19">
        <f t="shared" si="0"/>
        <v>12</v>
      </c>
    </row>
    <row r="20" spans="1:28" x14ac:dyDescent="0.25">
      <c r="A20" t="s">
        <v>156</v>
      </c>
      <c r="H20">
        <v>1</v>
      </c>
      <c r="I20">
        <v>1</v>
      </c>
      <c r="M20">
        <v>1</v>
      </c>
      <c r="N20">
        <v>1</v>
      </c>
      <c r="V20">
        <v>1</v>
      </c>
      <c r="X20">
        <v>1</v>
      </c>
      <c r="Z20">
        <v>1</v>
      </c>
      <c r="AB20">
        <f t="shared" si="0"/>
        <v>7</v>
      </c>
    </row>
    <row r="21" spans="1:28" x14ac:dyDescent="0.25">
      <c r="A21" t="s">
        <v>157</v>
      </c>
      <c r="H21">
        <v>1</v>
      </c>
      <c r="I21">
        <v>1</v>
      </c>
      <c r="AB21">
        <f t="shared" si="0"/>
        <v>2</v>
      </c>
    </row>
    <row r="22" spans="1:28" x14ac:dyDescent="0.25">
      <c r="A22" t="s">
        <v>193</v>
      </c>
      <c r="H22">
        <v>1</v>
      </c>
      <c r="I22">
        <v>1</v>
      </c>
      <c r="L22">
        <v>1</v>
      </c>
      <c r="M22">
        <v>1</v>
      </c>
      <c r="X22">
        <v>1</v>
      </c>
      <c r="Z22">
        <v>1</v>
      </c>
      <c r="AB22">
        <f t="shared" si="0"/>
        <v>6</v>
      </c>
    </row>
    <row r="23" spans="1:28" x14ac:dyDescent="0.25">
      <c r="A23" t="s">
        <v>168</v>
      </c>
      <c r="N23">
        <v>1</v>
      </c>
      <c r="T23">
        <v>1</v>
      </c>
      <c r="U23">
        <v>1</v>
      </c>
      <c r="AB23">
        <f t="shared" si="0"/>
        <v>3</v>
      </c>
    </row>
    <row r="24" spans="1:28" x14ac:dyDescent="0.25">
      <c r="A24" t="s">
        <v>174</v>
      </c>
      <c r="J24">
        <v>1</v>
      </c>
      <c r="K24">
        <v>1</v>
      </c>
      <c r="P24">
        <v>1</v>
      </c>
      <c r="AB24">
        <f t="shared" si="0"/>
        <v>3</v>
      </c>
    </row>
    <row r="25" spans="1:28" x14ac:dyDescent="0.25">
      <c r="A25" t="s">
        <v>81</v>
      </c>
      <c r="J25">
        <v>1</v>
      </c>
      <c r="K25">
        <v>1</v>
      </c>
      <c r="AB25">
        <f t="shared" si="0"/>
        <v>2</v>
      </c>
    </row>
    <row r="26" spans="1:28" x14ac:dyDescent="0.25">
      <c r="A26" t="s">
        <v>114</v>
      </c>
      <c r="J26">
        <v>1</v>
      </c>
      <c r="K26">
        <v>1</v>
      </c>
      <c r="L26">
        <v>1</v>
      </c>
      <c r="M26">
        <v>1</v>
      </c>
      <c r="O26">
        <v>1</v>
      </c>
      <c r="P26">
        <v>1</v>
      </c>
      <c r="S26">
        <v>1</v>
      </c>
      <c r="T26">
        <v>1</v>
      </c>
      <c r="Z26">
        <v>1</v>
      </c>
      <c r="AA26">
        <v>1</v>
      </c>
      <c r="AB26">
        <f t="shared" si="0"/>
        <v>10</v>
      </c>
    </row>
    <row r="27" spans="1:28" x14ac:dyDescent="0.25">
      <c r="A27" t="s">
        <v>162</v>
      </c>
      <c r="L27">
        <v>1</v>
      </c>
      <c r="AB27">
        <f t="shared" si="0"/>
        <v>1</v>
      </c>
    </row>
    <row r="28" spans="1:28" x14ac:dyDescent="0.25">
      <c r="A28" t="s">
        <v>176</v>
      </c>
      <c r="Q28">
        <v>1</v>
      </c>
      <c r="R28">
        <v>1</v>
      </c>
      <c r="V28">
        <v>1</v>
      </c>
      <c r="AB28">
        <f t="shared" si="0"/>
        <v>3</v>
      </c>
    </row>
    <row r="29" spans="1:28" x14ac:dyDescent="0.25">
      <c r="A29" t="s">
        <v>177</v>
      </c>
      <c r="Q29">
        <v>1</v>
      </c>
      <c r="AB29">
        <f t="shared" si="0"/>
        <v>1</v>
      </c>
    </row>
    <row r="30" spans="1:28" x14ac:dyDescent="0.25">
      <c r="A30" t="s">
        <v>181</v>
      </c>
      <c r="S30">
        <v>1</v>
      </c>
      <c r="AB30">
        <f t="shared" si="0"/>
        <v>1</v>
      </c>
    </row>
    <row r="31" spans="1:28" x14ac:dyDescent="0.25">
      <c r="A31" t="s">
        <v>194</v>
      </c>
      <c r="X31">
        <v>1</v>
      </c>
      <c r="Z31">
        <v>1</v>
      </c>
      <c r="AB31">
        <f t="shared" si="0"/>
        <v>2</v>
      </c>
    </row>
    <row r="32" spans="1:28" x14ac:dyDescent="0.25">
      <c r="A32" t="s">
        <v>197</v>
      </c>
      <c r="Z32">
        <v>1</v>
      </c>
      <c r="AB32">
        <f t="shared" si="0"/>
        <v>1</v>
      </c>
    </row>
    <row r="33" spans="1:28" x14ac:dyDescent="0.25">
      <c r="D33">
        <f>SUM(D18:D32)</f>
        <v>2</v>
      </c>
      <c r="E33">
        <f t="shared" ref="E33:Z33" si="2">SUM(E18:E32)</f>
        <v>1</v>
      </c>
      <c r="F33">
        <f t="shared" si="2"/>
        <v>1</v>
      </c>
      <c r="G33">
        <f t="shared" si="2"/>
        <v>0</v>
      </c>
      <c r="H33">
        <f t="shared" si="2"/>
        <v>3</v>
      </c>
      <c r="I33">
        <f t="shared" si="2"/>
        <v>3</v>
      </c>
      <c r="J33">
        <f t="shared" si="2"/>
        <v>4</v>
      </c>
      <c r="K33">
        <f t="shared" si="2"/>
        <v>4</v>
      </c>
      <c r="L33">
        <f t="shared" si="2"/>
        <v>3</v>
      </c>
      <c r="M33">
        <f t="shared" si="2"/>
        <v>3</v>
      </c>
      <c r="N33">
        <f t="shared" si="2"/>
        <v>2</v>
      </c>
      <c r="O33">
        <f t="shared" si="2"/>
        <v>1</v>
      </c>
      <c r="P33">
        <f t="shared" si="2"/>
        <v>2</v>
      </c>
      <c r="Q33">
        <f t="shared" si="2"/>
        <v>3</v>
      </c>
      <c r="R33">
        <f t="shared" si="2"/>
        <v>3</v>
      </c>
      <c r="S33">
        <f t="shared" si="2"/>
        <v>4</v>
      </c>
      <c r="T33">
        <f t="shared" si="2"/>
        <v>4</v>
      </c>
      <c r="U33">
        <f t="shared" si="2"/>
        <v>1</v>
      </c>
      <c r="V33">
        <f t="shared" si="2"/>
        <v>2</v>
      </c>
      <c r="W33">
        <f t="shared" si="2"/>
        <v>2</v>
      </c>
      <c r="X33">
        <f t="shared" si="2"/>
        <v>5</v>
      </c>
      <c r="Y33">
        <f t="shared" si="2"/>
        <v>2</v>
      </c>
      <c r="Z33">
        <f t="shared" si="2"/>
        <v>5</v>
      </c>
    </row>
    <row r="34" spans="1:28" x14ac:dyDescent="0.25">
      <c r="A34" s="34" t="s">
        <v>159</v>
      </c>
    </row>
    <row r="35" spans="1:28" x14ac:dyDescent="0.25">
      <c r="A35" t="s">
        <v>198</v>
      </c>
      <c r="D35">
        <v>1</v>
      </c>
      <c r="E35">
        <v>1</v>
      </c>
      <c r="F35">
        <v>1</v>
      </c>
      <c r="I35">
        <v>1</v>
      </c>
      <c r="J35">
        <v>1</v>
      </c>
      <c r="K35">
        <v>1</v>
      </c>
      <c r="M35">
        <v>1</v>
      </c>
      <c r="Q35">
        <v>1</v>
      </c>
      <c r="S35">
        <v>1</v>
      </c>
      <c r="T35">
        <v>1</v>
      </c>
      <c r="W35">
        <v>1</v>
      </c>
      <c r="X35">
        <v>1</v>
      </c>
      <c r="Z35">
        <v>1</v>
      </c>
      <c r="AB35">
        <f t="shared" si="0"/>
        <v>13</v>
      </c>
    </row>
    <row r="36" spans="1:28" x14ac:dyDescent="0.25">
      <c r="A36" t="s">
        <v>160</v>
      </c>
      <c r="F36">
        <v>1</v>
      </c>
      <c r="AB36">
        <f t="shared" si="0"/>
        <v>1</v>
      </c>
    </row>
    <row r="37" spans="1:28" x14ac:dyDescent="0.25">
      <c r="A37" t="s">
        <v>163</v>
      </c>
      <c r="L37">
        <v>1</v>
      </c>
      <c r="AB37">
        <f t="shared" si="0"/>
        <v>1</v>
      </c>
    </row>
    <row r="38" spans="1:28" x14ac:dyDescent="0.25">
      <c r="A38" t="s">
        <v>165</v>
      </c>
      <c r="M38">
        <v>1</v>
      </c>
      <c r="Q38">
        <v>1</v>
      </c>
      <c r="AB38">
        <f t="shared" si="0"/>
        <v>2</v>
      </c>
    </row>
    <row r="39" spans="1:28" x14ac:dyDescent="0.25">
      <c r="A39" t="s">
        <v>166</v>
      </c>
      <c r="M39">
        <v>1</v>
      </c>
      <c r="AB39">
        <f t="shared" si="0"/>
        <v>1</v>
      </c>
    </row>
    <row r="40" spans="1:28" x14ac:dyDescent="0.25">
      <c r="A40" t="s">
        <v>169</v>
      </c>
      <c r="N40">
        <v>1</v>
      </c>
      <c r="R40">
        <v>1</v>
      </c>
      <c r="Y40">
        <v>1</v>
      </c>
      <c r="AB40">
        <f t="shared" si="0"/>
        <v>3</v>
      </c>
    </row>
    <row r="41" spans="1:28" x14ac:dyDescent="0.25">
      <c r="A41" t="s">
        <v>172</v>
      </c>
      <c r="O41">
        <v>1</v>
      </c>
      <c r="Q41">
        <v>1</v>
      </c>
      <c r="Z41">
        <v>1</v>
      </c>
      <c r="AB41">
        <f t="shared" si="0"/>
        <v>3</v>
      </c>
    </row>
    <row r="42" spans="1:28" x14ac:dyDescent="0.25">
      <c r="A42" t="s">
        <v>182</v>
      </c>
      <c r="S42">
        <v>1</v>
      </c>
      <c r="AB42">
        <f t="shared" si="0"/>
        <v>1</v>
      </c>
    </row>
    <row r="43" spans="1:28" x14ac:dyDescent="0.25">
      <c r="A43" t="s">
        <v>181</v>
      </c>
      <c r="S43">
        <v>1</v>
      </c>
      <c r="AB43">
        <f t="shared" si="0"/>
        <v>1</v>
      </c>
    </row>
    <row r="44" spans="1:28" x14ac:dyDescent="0.25">
      <c r="A44" t="s">
        <v>184</v>
      </c>
      <c r="U44">
        <v>1</v>
      </c>
      <c r="AB44">
        <f t="shared" si="0"/>
        <v>1</v>
      </c>
    </row>
    <row r="45" spans="1:28" x14ac:dyDescent="0.25">
      <c r="A45" t="s">
        <v>189</v>
      </c>
      <c r="V45">
        <v>1</v>
      </c>
      <c r="AB45">
        <f t="shared" si="0"/>
        <v>1</v>
      </c>
    </row>
    <row r="46" spans="1:28" x14ac:dyDescent="0.25">
      <c r="A46" t="s">
        <v>190</v>
      </c>
      <c r="W46">
        <v>1</v>
      </c>
      <c r="AB46">
        <f t="shared" si="0"/>
        <v>1</v>
      </c>
    </row>
    <row r="47" spans="1:28" x14ac:dyDescent="0.25">
      <c r="A47" t="s">
        <v>200</v>
      </c>
      <c r="AA47">
        <v>1</v>
      </c>
      <c r="AB47">
        <f t="shared" si="0"/>
        <v>1</v>
      </c>
    </row>
    <row r="48" spans="1:28" x14ac:dyDescent="0.25">
      <c r="D48">
        <f>SUM(D35:D46)</f>
        <v>1</v>
      </c>
      <c r="E48">
        <f t="shared" ref="E48:Z48" si="3">SUM(E35:E46)</f>
        <v>1</v>
      </c>
      <c r="F48">
        <f t="shared" si="3"/>
        <v>2</v>
      </c>
      <c r="G48">
        <f t="shared" si="3"/>
        <v>0</v>
      </c>
      <c r="H48">
        <f t="shared" si="3"/>
        <v>0</v>
      </c>
      <c r="I48">
        <f t="shared" si="3"/>
        <v>1</v>
      </c>
      <c r="J48">
        <f t="shared" si="3"/>
        <v>1</v>
      </c>
      <c r="K48">
        <f t="shared" si="3"/>
        <v>1</v>
      </c>
      <c r="L48">
        <f t="shared" si="3"/>
        <v>1</v>
      </c>
      <c r="M48">
        <f t="shared" si="3"/>
        <v>3</v>
      </c>
      <c r="N48">
        <f t="shared" si="3"/>
        <v>1</v>
      </c>
      <c r="O48">
        <f t="shared" si="3"/>
        <v>1</v>
      </c>
      <c r="P48">
        <f t="shared" si="3"/>
        <v>0</v>
      </c>
      <c r="Q48">
        <f t="shared" si="3"/>
        <v>3</v>
      </c>
      <c r="R48">
        <f t="shared" si="3"/>
        <v>1</v>
      </c>
      <c r="S48">
        <f t="shared" si="3"/>
        <v>3</v>
      </c>
      <c r="T48">
        <f t="shared" si="3"/>
        <v>1</v>
      </c>
      <c r="U48">
        <f t="shared" si="3"/>
        <v>1</v>
      </c>
      <c r="V48">
        <f t="shared" si="3"/>
        <v>1</v>
      </c>
      <c r="W48">
        <f t="shared" si="3"/>
        <v>2</v>
      </c>
      <c r="X48">
        <f t="shared" si="3"/>
        <v>1</v>
      </c>
      <c r="Y48">
        <f t="shared" si="3"/>
        <v>1</v>
      </c>
      <c r="Z48">
        <f t="shared" si="3"/>
        <v>2</v>
      </c>
      <c r="AA48">
        <f>SUM(AA35:AA47)</f>
        <v>1</v>
      </c>
    </row>
    <row r="49" spans="1:28" x14ac:dyDescent="0.25">
      <c r="A49" s="34" t="s">
        <v>149</v>
      </c>
    </row>
    <row r="50" spans="1:28" x14ac:dyDescent="0.25">
      <c r="A50" t="s">
        <v>150</v>
      </c>
      <c r="D50">
        <v>1</v>
      </c>
      <c r="E50">
        <v>2</v>
      </c>
      <c r="F50">
        <v>1</v>
      </c>
      <c r="G50">
        <v>1</v>
      </c>
      <c r="H50">
        <v>1</v>
      </c>
      <c r="J50">
        <v>1</v>
      </c>
      <c r="L50">
        <v>2</v>
      </c>
      <c r="M50">
        <v>1</v>
      </c>
      <c r="N50">
        <v>1</v>
      </c>
      <c r="O50">
        <v>1</v>
      </c>
      <c r="P50">
        <v>1</v>
      </c>
      <c r="Q50">
        <v>2</v>
      </c>
      <c r="R50">
        <v>1</v>
      </c>
      <c r="S50">
        <v>2</v>
      </c>
      <c r="T50">
        <v>2</v>
      </c>
      <c r="U50">
        <v>1</v>
      </c>
      <c r="V50">
        <v>2</v>
      </c>
      <c r="W50">
        <v>2</v>
      </c>
      <c r="X50">
        <v>2</v>
      </c>
      <c r="Y50">
        <v>2</v>
      </c>
      <c r="Z50">
        <v>1</v>
      </c>
      <c r="AA50">
        <v>2</v>
      </c>
      <c r="AB50">
        <f>AVERAGE(D50:AA50)</f>
        <v>1.4545454545454546</v>
      </c>
    </row>
    <row r="51" spans="1:28" x14ac:dyDescent="0.25">
      <c r="A51" t="s">
        <v>151</v>
      </c>
      <c r="D51">
        <v>2</v>
      </c>
      <c r="E51">
        <v>2</v>
      </c>
      <c r="F51">
        <v>2</v>
      </c>
      <c r="G51">
        <v>2</v>
      </c>
      <c r="H51">
        <v>2</v>
      </c>
      <c r="I51">
        <v>1</v>
      </c>
      <c r="J51">
        <v>2</v>
      </c>
      <c r="K51">
        <v>2</v>
      </c>
      <c r="L51">
        <v>1</v>
      </c>
      <c r="M51">
        <v>2</v>
      </c>
      <c r="N51">
        <v>2</v>
      </c>
      <c r="O51">
        <v>2</v>
      </c>
      <c r="P51">
        <v>2</v>
      </c>
      <c r="Q51">
        <v>2</v>
      </c>
      <c r="R51">
        <v>2</v>
      </c>
      <c r="S51">
        <v>2</v>
      </c>
      <c r="T51">
        <v>2</v>
      </c>
      <c r="U51">
        <v>2</v>
      </c>
      <c r="V51">
        <v>2</v>
      </c>
      <c r="W51">
        <v>2</v>
      </c>
      <c r="X51">
        <v>2</v>
      </c>
      <c r="Y51">
        <v>2</v>
      </c>
      <c r="Z51">
        <v>2</v>
      </c>
      <c r="AA51">
        <v>2</v>
      </c>
      <c r="AB51">
        <f t="shared" ref="AB51:AB56" si="4">AVERAGE(D51:AA51)</f>
        <v>1.9166666666666667</v>
      </c>
    </row>
    <row r="52" spans="1:28" x14ac:dyDescent="0.25">
      <c r="A52" t="s">
        <v>152</v>
      </c>
      <c r="D52">
        <v>2</v>
      </c>
      <c r="E52">
        <v>2</v>
      </c>
      <c r="G52">
        <v>1</v>
      </c>
      <c r="I52">
        <v>2</v>
      </c>
      <c r="L52">
        <v>2</v>
      </c>
      <c r="M52">
        <v>2</v>
      </c>
      <c r="N52">
        <v>1</v>
      </c>
      <c r="O52">
        <v>2</v>
      </c>
      <c r="P52">
        <v>1</v>
      </c>
      <c r="Q52">
        <v>2</v>
      </c>
      <c r="R52">
        <v>1</v>
      </c>
      <c r="T52">
        <v>2</v>
      </c>
      <c r="U52">
        <v>2</v>
      </c>
      <c r="V52">
        <v>2</v>
      </c>
      <c r="Y52">
        <v>2</v>
      </c>
      <c r="AA52">
        <v>2</v>
      </c>
      <c r="AB52">
        <f t="shared" si="4"/>
        <v>1.75</v>
      </c>
    </row>
    <row r="53" spans="1:28" x14ac:dyDescent="0.25">
      <c r="A53" t="s">
        <v>153</v>
      </c>
      <c r="D53" s="9">
        <v>1</v>
      </c>
      <c r="G53">
        <v>2</v>
      </c>
      <c r="K53">
        <v>1</v>
      </c>
      <c r="L53" s="11">
        <v>2</v>
      </c>
      <c r="N53" s="9">
        <v>1</v>
      </c>
      <c r="O53" s="9">
        <v>2</v>
      </c>
      <c r="P53" s="9">
        <v>1</v>
      </c>
      <c r="Q53" s="11">
        <v>2</v>
      </c>
      <c r="S53" s="9">
        <v>2</v>
      </c>
      <c r="T53" s="11">
        <v>2</v>
      </c>
      <c r="U53">
        <v>2</v>
      </c>
      <c r="V53">
        <v>1</v>
      </c>
      <c r="AA53">
        <v>2</v>
      </c>
      <c r="AB53">
        <f t="shared" si="4"/>
        <v>1.6153846153846154</v>
      </c>
    </row>
    <row r="54" spans="1:28" x14ac:dyDescent="0.25">
      <c r="A54" t="s">
        <v>56</v>
      </c>
      <c r="D54">
        <v>1</v>
      </c>
      <c r="E54">
        <v>2</v>
      </c>
      <c r="F54">
        <v>2</v>
      </c>
      <c r="G54">
        <v>2</v>
      </c>
      <c r="J54">
        <v>2</v>
      </c>
      <c r="L54">
        <v>2</v>
      </c>
      <c r="M54">
        <v>2</v>
      </c>
      <c r="N54">
        <v>1</v>
      </c>
      <c r="O54">
        <v>2</v>
      </c>
      <c r="P54">
        <v>2</v>
      </c>
      <c r="Q54">
        <v>2</v>
      </c>
      <c r="R54">
        <v>2</v>
      </c>
      <c r="S54">
        <v>1</v>
      </c>
      <c r="T54">
        <v>2</v>
      </c>
      <c r="U54">
        <v>1</v>
      </c>
      <c r="V54">
        <v>1</v>
      </c>
      <c r="W54">
        <v>2</v>
      </c>
      <c r="X54">
        <v>2</v>
      </c>
      <c r="Y54">
        <v>2</v>
      </c>
      <c r="Z54">
        <v>1</v>
      </c>
      <c r="AA54">
        <v>2</v>
      </c>
      <c r="AB54">
        <f t="shared" si="4"/>
        <v>1.7142857142857142</v>
      </c>
    </row>
    <row r="55" spans="1:28" x14ac:dyDescent="0.25">
      <c r="A55" t="s">
        <v>178</v>
      </c>
      <c r="Q55">
        <v>2</v>
      </c>
      <c r="R55">
        <v>2</v>
      </c>
      <c r="AB55">
        <f t="shared" si="4"/>
        <v>2</v>
      </c>
    </row>
    <row r="56" spans="1:28" x14ac:dyDescent="0.25">
      <c r="A56" t="s">
        <v>179</v>
      </c>
      <c r="Q56">
        <v>2</v>
      </c>
      <c r="AB56">
        <f t="shared" si="4"/>
        <v>2</v>
      </c>
    </row>
    <row r="59" spans="1:28" x14ac:dyDescent="0.25">
      <c r="A59" s="34" t="s">
        <v>170</v>
      </c>
    </row>
    <row r="60" spans="1:28" x14ac:dyDescent="0.25">
      <c r="A60" t="s">
        <v>171</v>
      </c>
      <c r="G60">
        <v>1</v>
      </c>
      <c r="J60">
        <v>1</v>
      </c>
      <c r="Q60">
        <v>1</v>
      </c>
      <c r="R60">
        <v>1</v>
      </c>
      <c r="AB60">
        <f t="shared" si="0"/>
        <v>4</v>
      </c>
    </row>
    <row r="61" spans="1:28" x14ac:dyDescent="0.25">
      <c r="A61" t="s">
        <v>196</v>
      </c>
      <c r="T61">
        <v>1</v>
      </c>
      <c r="Y61">
        <v>1</v>
      </c>
      <c r="AB61">
        <f t="shared" si="0"/>
        <v>2</v>
      </c>
    </row>
    <row r="62" spans="1:28" x14ac:dyDescent="0.25">
      <c r="A62" t="s">
        <v>188</v>
      </c>
      <c r="M62">
        <v>1</v>
      </c>
      <c r="V62">
        <v>1</v>
      </c>
      <c r="AB62">
        <f t="shared" si="0"/>
        <v>2</v>
      </c>
    </row>
    <row r="63" spans="1:28" x14ac:dyDescent="0.25">
      <c r="A63" t="s">
        <v>199</v>
      </c>
      <c r="W63">
        <v>1</v>
      </c>
      <c r="Z63">
        <v>1</v>
      </c>
      <c r="AB63">
        <f t="shared" si="0"/>
        <v>2</v>
      </c>
    </row>
    <row r="64" spans="1:28" x14ac:dyDescent="0.25">
      <c r="A64" t="s">
        <v>191</v>
      </c>
      <c r="W64">
        <v>1</v>
      </c>
      <c r="AB64">
        <f t="shared" si="0"/>
        <v>1</v>
      </c>
    </row>
    <row r="65" spans="1:28" x14ac:dyDescent="0.25">
      <c r="D65">
        <f>SUM(D60:D64)</f>
        <v>0</v>
      </c>
      <c r="E65">
        <f t="shared" ref="E65:Z65" si="5">SUM(E60:E64)</f>
        <v>0</v>
      </c>
      <c r="F65">
        <f t="shared" si="5"/>
        <v>0</v>
      </c>
      <c r="G65">
        <f t="shared" si="5"/>
        <v>1</v>
      </c>
      <c r="H65">
        <f t="shared" si="5"/>
        <v>0</v>
      </c>
      <c r="I65">
        <f t="shared" si="5"/>
        <v>0</v>
      </c>
      <c r="J65">
        <f t="shared" si="5"/>
        <v>1</v>
      </c>
      <c r="K65">
        <f t="shared" si="5"/>
        <v>0</v>
      </c>
      <c r="L65">
        <f t="shared" si="5"/>
        <v>0</v>
      </c>
      <c r="M65">
        <f t="shared" si="5"/>
        <v>1</v>
      </c>
      <c r="N65">
        <f t="shared" si="5"/>
        <v>0</v>
      </c>
      <c r="O65">
        <f t="shared" si="5"/>
        <v>0</v>
      </c>
      <c r="P65">
        <f t="shared" si="5"/>
        <v>0</v>
      </c>
      <c r="Q65">
        <f t="shared" si="5"/>
        <v>1</v>
      </c>
      <c r="R65">
        <f t="shared" si="5"/>
        <v>1</v>
      </c>
      <c r="S65">
        <f t="shared" si="5"/>
        <v>0</v>
      </c>
      <c r="T65">
        <f t="shared" si="5"/>
        <v>1</v>
      </c>
      <c r="U65">
        <f t="shared" si="5"/>
        <v>0</v>
      </c>
      <c r="V65">
        <f t="shared" si="5"/>
        <v>1</v>
      </c>
      <c r="W65">
        <f t="shared" si="5"/>
        <v>2</v>
      </c>
      <c r="X65">
        <f t="shared" si="5"/>
        <v>0</v>
      </c>
      <c r="Y65">
        <f t="shared" si="5"/>
        <v>1</v>
      </c>
      <c r="Z65">
        <f t="shared" si="5"/>
        <v>1</v>
      </c>
    </row>
    <row r="66" spans="1:28" x14ac:dyDescent="0.25">
      <c r="A66" s="34" t="s">
        <v>154</v>
      </c>
    </row>
    <row r="67" spans="1:28" x14ac:dyDescent="0.25">
      <c r="A67" t="s">
        <v>195</v>
      </c>
      <c r="D67">
        <v>1</v>
      </c>
      <c r="F67">
        <v>1</v>
      </c>
      <c r="G67">
        <v>1</v>
      </c>
      <c r="J67">
        <v>1</v>
      </c>
      <c r="L67">
        <v>1</v>
      </c>
      <c r="M67">
        <v>1</v>
      </c>
      <c r="N67">
        <v>1</v>
      </c>
      <c r="Q67">
        <v>1</v>
      </c>
      <c r="R67">
        <v>1</v>
      </c>
      <c r="U67">
        <v>1</v>
      </c>
      <c r="X67">
        <v>1</v>
      </c>
      <c r="Y67">
        <v>1</v>
      </c>
      <c r="AB67">
        <f t="shared" si="0"/>
        <v>12</v>
      </c>
    </row>
    <row r="68" spans="1:28" x14ac:dyDescent="0.25">
      <c r="A68" t="s">
        <v>167</v>
      </c>
      <c r="M68">
        <v>1</v>
      </c>
      <c r="O68">
        <v>1</v>
      </c>
      <c r="P68">
        <v>1</v>
      </c>
      <c r="Q68">
        <v>1</v>
      </c>
      <c r="R68">
        <v>1</v>
      </c>
      <c r="AB68">
        <f t="shared" si="0"/>
        <v>5</v>
      </c>
    </row>
    <row r="69" spans="1:28" x14ac:dyDescent="0.25">
      <c r="A69" t="s">
        <v>173</v>
      </c>
      <c r="O69">
        <v>1</v>
      </c>
      <c r="P69">
        <v>1</v>
      </c>
      <c r="AB69">
        <f t="shared" ref="AB69:AB75" si="6">SUM(D69:AA69)</f>
        <v>2</v>
      </c>
    </row>
    <row r="70" spans="1:28" x14ac:dyDescent="0.25">
      <c r="A70" t="s">
        <v>80</v>
      </c>
      <c r="Q70">
        <v>1</v>
      </c>
      <c r="R70">
        <v>1</v>
      </c>
      <c r="S70">
        <v>1</v>
      </c>
      <c r="T70">
        <v>1</v>
      </c>
      <c r="U70">
        <v>1</v>
      </c>
      <c r="AB70">
        <f t="shared" si="6"/>
        <v>5</v>
      </c>
    </row>
    <row r="71" spans="1:28" x14ac:dyDescent="0.25">
      <c r="A71" t="s">
        <v>186</v>
      </c>
      <c r="R71">
        <v>1</v>
      </c>
      <c r="V71">
        <v>1</v>
      </c>
      <c r="AB71">
        <f t="shared" si="6"/>
        <v>2</v>
      </c>
    </row>
    <row r="72" spans="1:28" x14ac:dyDescent="0.25">
      <c r="A72" t="s">
        <v>187</v>
      </c>
      <c r="V72">
        <v>1</v>
      </c>
      <c r="Z72">
        <v>1</v>
      </c>
      <c r="AB72">
        <f t="shared" si="6"/>
        <v>2</v>
      </c>
    </row>
    <row r="73" spans="1:28" x14ac:dyDescent="0.25">
      <c r="A73" t="s">
        <v>191</v>
      </c>
      <c r="W73">
        <v>1</v>
      </c>
      <c r="AB73">
        <f t="shared" si="6"/>
        <v>1</v>
      </c>
    </row>
    <row r="74" spans="1:28" x14ac:dyDescent="0.25">
      <c r="A74" t="s">
        <v>192</v>
      </c>
      <c r="W74">
        <v>1</v>
      </c>
      <c r="AB74">
        <f t="shared" si="6"/>
        <v>1</v>
      </c>
    </row>
    <row r="75" spans="1:28" x14ac:dyDescent="0.25">
      <c r="D75">
        <f>SUM(D67:D74)</f>
        <v>1</v>
      </c>
      <c r="E75">
        <f t="shared" ref="E75:Z75" si="7">SUM(E67:E74)</f>
        <v>0</v>
      </c>
      <c r="F75">
        <f t="shared" si="7"/>
        <v>1</v>
      </c>
      <c r="G75">
        <f t="shared" si="7"/>
        <v>1</v>
      </c>
      <c r="H75">
        <f t="shared" si="7"/>
        <v>0</v>
      </c>
      <c r="I75">
        <f t="shared" si="7"/>
        <v>0</v>
      </c>
      <c r="J75">
        <f t="shared" si="7"/>
        <v>1</v>
      </c>
      <c r="K75">
        <f t="shared" si="7"/>
        <v>0</v>
      </c>
      <c r="L75">
        <f t="shared" si="7"/>
        <v>1</v>
      </c>
      <c r="M75">
        <f t="shared" si="7"/>
        <v>2</v>
      </c>
      <c r="N75">
        <f t="shared" si="7"/>
        <v>1</v>
      </c>
      <c r="O75">
        <f t="shared" si="7"/>
        <v>2</v>
      </c>
      <c r="P75">
        <f t="shared" si="7"/>
        <v>2</v>
      </c>
      <c r="Q75">
        <f t="shared" si="7"/>
        <v>3</v>
      </c>
      <c r="R75">
        <f t="shared" si="7"/>
        <v>4</v>
      </c>
      <c r="S75">
        <f t="shared" si="7"/>
        <v>1</v>
      </c>
      <c r="T75">
        <f t="shared" si="7"/>
        <v>1</v>
      </c>
      <c r="U75">
        <f t="shared" si="7"/>
        <v>2</v>
      </c>
      <c r="V75">
        <f t="shared" si="7"/>
        <v>2</v>
      </c>
      <c r="W75">
        <f t="shared" si="7"/>
        <v>2</v>
      </c>
      <c r="X75">
        <f t="shared" si="7"/>
        <v>1</v>
      </c>
      <c r="Y75">
        <f t="shared" si="7"/>
        <v>1</v>
      </c>
      <c r="Z75">
        <f t="shared" si="7"/>
        <v>1</v>
      </c>
      <c r="AB75">
        <f t="shared" si="6"/>
        <v>30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9"/>
  <sheetViews>
    <sheetView tabSelected="1" workbookViewId="0">
      <selection activeCell="G22" sqref="G22"/>
    </sheetView>
  </sheetViews>
  <sheetFormatPr defaultRowHeight="15" x14ac:dyDescent="0.25"/>
  <sheetData>
    <row r="2" spans="2:5" x14ac:dyDescent="0.25">
      <c r="B2" t="s">
        <v>12</v>
      </c>
    </row>
    <row r="3" spans="2:5" x14ac:dyDescent="0.25">
      <c r="C3" t="s">
        <v>137</v>
      </c>
      <c r="D3" t="s">
        <v>142</v>
      </c>
      <c r="E3" t="s">
        <v>225</v>
      </c>
    </row>
    <row r="4" spans="2:5" x14ac:dyDescent="0.25">
      <c r="B4" t="s">
        <v>13</v>
      </c>
      <c r="C4">
        <v>47</v>
      </c>
      <c r="D4">
        <v>47</v>
      </c>
      <c r="E4">
        <v>38</v>
      </c>
    </row>
    <row r="5" spans="2:5" x14ac:dyDescent="0.25">
      <c r="B5" t="s">
        <v>14</v>
      </c>
      <c r="C5">
        <v>196</v>
      </c>
      <c r="D5">
        <v>208</v>
      </c>
      <c r="E5">
        <v>91</v>
      </c>
    </row>
    <row r="6" spans="2:5" x14ac:dyDescent="0.25">
      <c r="B6" t="s">
        <v>15</v>
      </c>
      <c r="C6">
        <v>187</v>
      </c>
      <c r="D6">
        <v>126</v>
      </c>
      <c r="E6">
        <v>67</v>
      </c>
    </row>
    <row r="13" spans="2:5" x14ac:dyDescent="0.25">
      <c r="B13" t="s">
        <v>16</v>
      </c>
    </row>
    <row r="15" spans="2:5" x14ac:dyDescent="0.25">
      <c r="C15" s="5" t="s">
        <v>128</v>
      </c>
      <c r="D15" s="5" t="s">
        <v>137</v>
      </c>
      <c r="E15" s="5" t="s">
        <v>225</v>
      </c>
    </row>
    <row r="16" spans="2:5" x14ac:dyDescent="0.25">
      <c r="B16" t="s">
        <v>56</v>
      </c>
      <c r="C16">
        <v>53</v>
      </c>
      <c r="D16">
        <v>40</v>
      </c>
      <c r="E16">
        <v>23</v>
      </c>
    </row>
    <row r="17" spans="2:5" x14ac:dyDescent="0.25">
      <c r="B17" t="s">
        <v>15</v>
      </c>
      <c r="C17">
        <v>48</v>
      </c>
      <c r="D17">
        <v>40</v>
      </c>
      <c r="E17">
        <v>21</v>
      </c>
    </row>
    <row r="18" spans="2:5" x14ac:dyDescent="0.25">
      <c r="B18" t="s">
        <v>17</v>
      </c>
      <c r="C18">
        <v>11</v>
      </c>
      <c r="D18">
        <v>31</v>
      </c>
      <c r="E18">
        <v>26</v>
      </c>
    </row>
    <row r="19" spans="2:5" x14ac:dyDescent="0.25">
      <c r="B19" t="s">
        <v>57</v>
      </c>
      <c r="C19">
        <v>2</v>
      </c>
      <c r="D19">
        <v>10</v>
      </c>
      <c r="E19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0"/>
  <sheetViews>
    <sheetView topLeftCell="A31" workbookViewId="0">
      <selection activeCell="S46" sqref="S46"/>
    </sheetView>
  </sheetViews>
  <sheetFormatPr defaultRowHeight="15" x14ac:dyDescent="0.25"/>
  <sheetData>
    <row r="2" spans="1:21" x14ac:dyDescent="0.25">
      <c r="B2" t="s">
        <v>21</v>
      </c>
    </row>
    <row r="3" spans="1:21" x14ac:dyDescent="0.25">
      <c r="B3" t="s">
        <v>18</v>
      </c>
      <c r="C3" t="s">
        <v>19</v>
      </c>
      <c r="D3" t="s">
        <v>20</v>
      </c>
    </row>
    <row r="4" spans="1:21" x14ac:dyDescent="0.25">
      <c r="A4" s="3" t="s">
        <v>78</v>
      </c>
      <c r="B4">
        <v>16</v>
      </c>
      <c r="C4">
        <v>44</v>
      </c>
      <c r="D4">
        <v>0</v>
      </c>
      <c r="E4">
        <f>SUM(B4:D4)</f>
        <v>60</v>
      </c>
      <c r="Q4" s="3"/>
      <c r="U4">
        <f>SUM(R4:T4)</f>
        <v>0</v>
      </c>
    </row>
    <row r="5" spans="1:21" x14ac:dyDescent="0.25">
      <c r="A5" s="3" t="s">
        <v>138</v>
      </c>
      <c r="B5">
        <v>41</v>
      </c>
      <c r="C5">
        <v>39</v>
      </c>
      <c r="D5">
        <v>2</v>
      </c>
      <c r="E5">
        <f>SUM(B5:D5)</f>
        <v>82</v>
      </c>
      <c r="Q5" s="3"/>
      <c r="U5">
        <f>SUM(R5:T5)</f>
        <v>0</v>
      </c>
    </row>
    <row r="6" spans="1:21" x14ac:dyDescent="0.25">
      <c r="A6" s="3"/>
      <c r="B6" t="s">
        <v>18</v>
      </c>
      <c r="C6" t="s">
        <v>19</v>
      </c>
      <c r="D6" t="s">
        <v>20</v>
      </c>
    </row>
    <row r="7" spans="1:21" x14ac:dyDescent="0.25">
      <c r="A7" s="3" t="s">
        <v>139</v>
      </c>
      <c r="B7" s="4">
        <f>B4/E4*100</f>
        <v>26.666666666666668</v>
      </c>
      <c r="C7" s="4">
        <f>C4/E4*100</f>
        <v>73.333333333333329</v>
      </c>
      <c r="D7" s="4">
        <f>D4/E4*100</f>
        <v>0</v>
      </c>
    </row>
    <row r="8" spans="1:21" x14ac:dyDescent="0.25">
      <c r="A8" s="3" t="s">
        <v>138</v>
      </c>
      <c r="B8" s="4">
        <f>B5/E5*100</f>
        <v>50</v>
      </c>
      <c r="C8" s="4">
        <f>C5/E5*100</f>
        <v>47.560975609756099</v>
      </c>
      <c r="D8" s="4">
        <f>D5/E5*100</f>
        <v>2.4390243902439024</v>
      </c>
    </row>
    <row r="10" spans="1:21" x14ac:dyDescent="0.25">
      <c r="B10" t="s">
        <v>22</v>
      </c>
    </row>
    <row r="11" spans="1:21" x14ac:dyDescent="0.25">
      <c r="B11" t="s">
        <v>18</v>
      </c>
      <c r="C11" t="s">
        <v>19</v>
      </c>
      <c r="D11" t="s">
        <v>20</v>
      </c>
    </row>
    <row r="12" spans="1:21" x14ac:dyDescent="0.25">
      <c r="A12" s="3" t="s">
        <v>52</v>
      </c>
      <c r="B12">
        <v>11</v>
      </c>
      <c r="C12">
        <v>49</v>
      </c>
      <c r="D12">
        <v>4</v>
      </c>
      <c r="E12">
        <f>SUM(B12:D12)</f>
        <v>64</v>
      </c>
    </row>
    <row r="13" spans="1:21" x14ac:dyDescent="0.25">
      <c r="A13" s="3" t="s">
        <v>53</v>
      </c>
      <c r="B13">
        <v>36</v>
      </c>
      <c r="C13">
        <v>56</v>
      </c>
      <c r="D13">
        <v>3</v>
      </c>
      <c r="E13">
        <f>SUM(B13:D13)</f>
        <v>95</v>
      </c>
    </row>
    <row r="14" spans="1:21" x14ac:dyDescent="0.25">
      <c r="B14" t="s">
        <v>18</v>
      </c>
      <c r="C14" t="s">
        <v>19</v>
      </c>
      <c r="D14" t="s">
        <v>20</v>
      </c>
    </row>
    <row r="15" spans="1:21" x14ac:dyDescent="0.25">
      <c r="A15" s="3" t="s">
        <v>139</v>
      </c>
      <c r="B15" s="4">
        <f>+B12/E12*100</f>
        <v>17.1875</v>
      </c>
      <c r="C15" s="4">
        <f>C12/E12*100</f>
        <v>76.5625</v>
      </c>
      <c r="D15" s="4">
        <f>D12/E12*100</f>
        <v>6.25</v>
      </c>
    </row>
    <row r="16" spans="1:21" x14ac:dyDescent="0.25">
      <c r="A16" s="3" t="s">
        <v>138</v>
      </c>
      <c r="B16" s="4">
        <f>B13/E13*100</f>
        <v>37.894736842105267</v>
      </c>
      <c r="C16" s="4">
        <f>C13/E13*100</f>
        <v>58.947368421052623</v>
      </c>
      <c r="D16" s="4">
        <f>D13/E13*100</f>
        <v>3.1578947368421053</v>
      </c>
    </row>
    <row r="23" spans="1:5" x14ac:dyDescent="0.25">
      <c r="B23" t="s">
        <v>23</v>
      </c>
    </row>
    <row r="24" spans="1:5" x14ac:dyDescent="0.25">
      <c r="B24" t="s">
        <v>18</v>
      </c>
      <c r="C24" t="s">
        <v>19</v>
      </c>
      <c r="D24" t="s">
        <v>20</v>
      </c>
    </row>
    <row r="25" spans="1:5" x14ac:dyDescent="0.25">
      <c r="A25" s="3" t="s">
        <v>139</v>
      </c>
      <c r="B25">
        <v>66</v>
      </c>
      <c r="C25">
        <v>73</v>
      </c>
      <c r="D25">
        <v>23</v>
      </c>
      <c r="E25">
        <f>SUM(B25:D25)</f>
        <v>162</v>
      </c>
    </row>
    <row r="26" spans="1:5" x14ac:dyDescent="0.25">
      <c r="A26" s="3" t="s">
        <v>138</v>
      </c>
      <c r="B26">
        <v>97</v>
      </c>
      <c r="C26">
        <v>53</v>
      </c>
      <c r="D26">
        <v>16</v>
      </c>
      <c r="E26">
        <f>SUM(B26:D26)</f>
        <v>166</v>
      </c>
    </row>
    <row r="28" spans="1:5" x14ac:dyDescent="0.25">
      <c r="B28" t="s">
        <v>18</v>
      </c>
      <c r="C28" t="s">
        <v>19</v>
      </c>
      <c r="D28" t="s">
        <v>20</v>
      </c>
    </row>
    <row r="29" spans="1:5" x14ac:dyDescent="0.25">
      <c r="A29" s="3" t="s">
        <v>139</v>
      </c>
      <c r="B29" s="4">
        <f>B25/E25*100</f>
        <v>40.74074074074074</v>
      </c>
      <c r="C29" s="4">
        <f>C25/E25*100</f>
        <v>45.061728395061728</v>
      </c>
      <c r="D29" s="4">
        <f>D25/E25*100</f>
        <v>14.19753086419753</v>
      </c>
    </row>
    <row r="30" spans="1:5" x14ac:dyDescent="0.25">
      <c r="A30" s="3" t="s">
        <v>138</v>
      </c>
      <c r="B30" s="4">
        <f>B26/E26*100</f>
        <v>58.433734939759042</v>
      </c>
      <c r="C30" s="4">
        <f>C26/E26*100</f>
        <v>31.92771084337349</v>
      </c>
      <c r="D30" s="4">
        <f>D26/E26*100</f>
        <v>9.6385542168674707</v>
      </c>
    </row>
    <row r="31" spans="1:5" x14ac:dyDescent="0.25">
      <c r="A31" s="3"/>
    </row>
    <row r="32" spans="1:5" x14ac:dyDescent="0.25">
      <c r="A32" s="3"/>
    </row>
    <row r="33" spans="1:5" x14ac:dyDescent="0.25">
      <c r="B33" t="s">
        <v>140</v>
      </c>
    </row>
    <row r="34" spans="1:5" x14ac:dyDescent="0.25">
      <c r="B34" t="s">
        <v>18</v>
      </c>
      <c r="C34" t="s">
        <v>19</v>
      </c>
      <c r="D34" t="s">
        <v>20</v>
      </c>
    </row>
    <row r="35" spans="1:5" x14ac:dyDescent="0.25">
      <c r="A35" s="3" t="s">
        <v>139</v>
      </c>
      <c r="B35">
        <v>41</v>
      </c>
      <c r="C35">
        <v>56</v>
      </c>
      <c r="D35">
        <v>61</v>
      </c>
      <c r="E35">
        <f>SUM(B35:D35)</f>
        <v>158</v>
      </c>
    </row>
    <row r="36" spans="1:5" x14ac:dyDescent="0.25">
      <c r="A36" s="3" t="s">
        <v>138</v>
      </c>
      <c r="B36">
        <v>68</v>
      </c>
      <c r="C36">
        <v>73</v>
      </c>
      <c r="D36">
        <v>18</v>
      </c>
      <c r="E36">
        <f>SUM(B36:D36)</f>
        <v>159</v>
      </c>
    </row>
    <row r="38" spans="1:5" x14ac:dyDescent="0.25">
      <c r="B38" t="s">
        <v>18</v>
      </c>
      <c r="C38" t="s">
        <v>19</v>
      </c>
      <c r="D38" t="s">
        <v>20</v>
      </c>
    </row>
    <row r="39" spans="1:5" x14ac:dyDescent="0.25">
      <c r="A39" s="3" t="s">
        <v>139</v>
      </c>
      <c r="B39" s="4">
        <f>B35/E35*100</f>
        <v>25.949367088607595</v>
      </c>
      <c r="C39" s="4">
        <f>C35/E35*100</f>
        <v>35.443037974683541</v>
      </c>
      <c r="D39" s="4">
        <f>D35/E35*100</f>
        <v>38.607594936708864</v>
      </c>
    </row>
    <row r="40" spans="1:5" x14ac:dyDescent="0.25">
      <c r="A40" s="3" t="s">
        <v>138</v>
      </c>
      <c r="B40" s="4">
        <f>B36/E36*100</f>
        <v>42.767295597484278</v>
      </c>
      <c r="C40" s="4">
        <f>C36/E36*100</f>
        <v>45.911949685534594</v>
      </c>
      <c r="D40" s="4">
        <f>D36/E36*100</f>
        <v>11.320754716981133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topLeftCell="A10" workbookViewId="0">
      <selection activeCell="F14" sqref="F14"/>
    </sheetView>
  </sheetViews>
  <sheetFormatPr defaultRowHeight="15" x14ac:dyDescent="0.25"/>
  <cols>
    <col min="1" max="1" width="28.5703125" customWidth="1"/>
  </cols>
  <sheetData>
    <row r="2" spans="1:4" x14ac:dyDescent="0.25">
      <c r="B2" t="s">
        <v>24</v>
      </c>
    </row>
    <row r="3" spans="1:4" x14ac:dyDescent="0.25">
      <c r="B3" t="s">
        <v>27</v>
      </c>
    </row>
    <row r="4" spans="1:4" x14ac:dyDescent="0.25">
      <c r="A4" t="s">
        <v>25</v>
      </c>
      <c r="B4">
        <v>57</v>
      </c>
    </row>
    <row r="5" spans="1:4" x14ac:dyDescent="0.25">
      <c r="A5" t="s">
        <v>131</v>
      </c>
      <c r="B5">
        <v>30</v>
      </c>
    </row>
    <row r="6" spans="1:4" x14ac:dyDescent="0.25">
      <c r="A6" t="s">
        <v>26</v>
      </c>
      <c r="B6" s="7">
        <v>50</v>
      </c>
    </row>
    <row r="7" spans="1:4" x14ac:dyDescent="0.25">
      <c r="A7" t="s">
        <v>54</v>
      </c>
      <c r="B7" s="7">
        <v>2</v>
      </c>
    </row>
    <row r="8" spans="1:4" x14ac:dyDescent="0.25">
      <c r="A8" t="s">
        <v>130</v>
      </c>
      <c r="B8" s="7">
        <v>15</v>
      </c>
    </row>
    <row r="12" spans="1:4" x14ac:dyDescent="0.25">
      <c r="B12" t="s">
        <v>28</v>
      </c>
    </row>
    <row r="13" spans="1:4" x14ac:dyDescent="0.25">
      <c r="B13" t="s">
        <v>128</v>
      </c>
      <c r="C13" t="s">
        <v>137</v>
      </c>
      <c r="D13" t="s">
        <v>142</v>
      </c>
    </row>
    <row r="14" spans="1:4" x14ac:dyDescent="0.25">
      <c r="A14" t="s">
        <v>29</v>
      </c>
      <c r="B14" s="7">
        <v>74</v>
      </c>
      <c r="C14">
        <v>90</v>
      </c>
      <c r="D14">
        <v>80</v>
      </c>
    </row>
    <row r="15" spans="1:4" x14ac:dyDescent="0.25">
      <c r="A15" t="s">
        <v>30</v>
      </c>
      <c r="B15">
        <v>28</v>
      </c>
      <c r="C15">
        <v>36</v>
      </c>
      <c r="D15">
        <v>30</v>
      </c>
    </row>
    <row r="16" spans="1:4" x14ac:dyDescent="0.25">
      <c r="A16" t="s">
        <v>127</v>
      </c>
      <c r="B16">
        <v>19</v>
      </c>
      <c r="C16">
        <v>33</v>
      </c>
      <c r="D16">
        <v>30</v>
      </c>
    </row>
    <row r="17" spans="1:4" x14ac:dyDescent="0.25">
      <c r="A17" t="s">
        <v>55</v>
      </c>
      <c r="B17">
        <v>13</v>
      </c>
      <c r="C17">
        <v>13</v>
      </c>
      <c r="D17">
        <v>10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activeCell="F20" sqref="F20"/>
    </sheetView>
  </sheetViews>
  <sheetFormatPr defaultRowHeight="15" x14ac:dyDescent="0.25"/>
  <cols>
    <col min="2" max="2" width="47.140625" customWidth="1"/>
  </cols>
  <sheetData>
    <row r="1" spans="1:8" x14ac:dyDescent="0.25">
      <c r="B1" t="s">
        <v>18</v>
      </c>
      <c r="C1" t="s">
        <v>31</v>
      </c>
      <c r="D1" t="s">
        <v>20</v>
      </c>
    </row>
    <row r="2" spans="1:8" x14ac:dyDescent="0.25">
      <c r="A2">
        <v>4</v>
      </c>
      <c r="B2" s="14">
        <v>0</v>
      </c>
      <c r="C2" s="14">
        <v>17</v>
      </c>
      <c r="D2" s="14">
        <v>3</v>
      </c>
    </row>
    <row r="3" spans="1:8" customFormat="1" x14ac:dyDescent="0.25">
      <c r="A3">
        <v>6</v>
      </c>
      <c r="B3" s="7">
        <v>10</v>
      </c>
      <c r="C3" s="7">
        <v>10</v>
      </c>
      <c r="D3" s="7">
        <v>1</v>
      </c>
    </row>
    <row r="4" spans="1:8" customFormat="1" x14ac:dyDescent="0.25">
      <c r="A4">
        <v>7</v>
      </c>
      <c r="B4" s="7">
        <v>3</v>
      </c>
      <c r="C4" s="7">
        <v>12</v>
      </c>
      <c r="D4" s="7">
        <v>5</v>
      </c>
    </row>
    <row r="5" spans="1:8" customFormat="1" x14ac:dyDescent="0.25">
      <c r="A5">
        <v>8</v>
      </c>
      <c r="B5" s="7">
        <v>7</v>
      </c>
      <c r="C5" s="7">
        <v>11</v>
      </c>
      <c r="D5" s="7">
        <v>0</v>
      </c>
    </row>
    <row r="6" spans="1:8" customFormat="1" x14ac:dyDescent="0.25">
      <c r="A6">
        <v>9</v>
      </c>
      <c r="B6" s="7">
        <v>1</v>
      </c>
      <c r="C6" s="7">
        <v>1</v>
      </c>
      <c r="D6" s="7">
        <v>8</v>
      </c>
    </row>
    <row r="7" spans="1:8" customFormat="1" x14ac:dyDescent="0.25">
      <c r="A7">
        <v>10</v>
      </c>
      <c r="B7" s="7">
        <v>5</v>
      </c>
      <c r="C7" s="7">
        <v>14</v>
      </c>
      <c r="D7" s="7">
        <v>1</v>
      </c>
    </row>
    <row r="8" spans="1:8" customFormat="1" x14ac:dyDescent="0.25">
      <c r="A8">
        <v>11</v>
      </c>
      <c r="B8" s="7">
        <v>6</v>
      </c>
      <c r="C8" s="7">
        <v>14</v>
      </c>
      <c r="D8" s="7">
        <v>0</v>
      </c>
    </row>
    <row r="9" spans="1:8" customFormat="1" x14ac:dyDescent="0.25">
      <c r="A9">
        <v>12</v>
      </c>
      <c r="B9" s="7"/>
      <c r="C9" s="7"/>
      <c r="D9" s="7"/>
    </row>
    <row r="15" spans="1:8" customFormat="1" x14ac:dyDescent="0.25"/>
    <row r="16" spans="1:8" customFormat="1" x14ac:dyDescent="0.25"/>
    <row r="17" spans="1:8" customFormat="1" x14ac:dyDescent="0.25">
      <c r="F17" s="32"/>
    </row>
    <row r="19" spans="1:8" customFormat="1" x14ac:dyDescent="0.25">
      <c r="B19" t="s">
        <v>47</v>
      </c>
    </row>
    <row r="20" spans="1:8" customFormat="1" x14ac:dyDescent="0.25">
      <c r="B20" t="s">
        <v>48</v>
      </c>
      <c r="C20" t="s">
        <v>49</v>
      </c>
      <c r="D20" t="s">
        <v>50</v>
      </c>
    </row>
    <row r="21" spans="1:8" customFormat="1" x14ac:dyDescent="0.25">
      <c r="A21">
        <v>2022</v>
      </c>
      <c r="B21">
        <v>65</v>
      </c>
      <c r="C21">
        <v>36</v>
      </c>
    </row>
    <row r="22" spans="1:8" customFormat="1" x14ac:dyDescent="0.25">
      <c r="A22">
        <v>2023</v>
      </c>
      <c r="B22">
        <v>75</v>
      </c>
      <c r="C22">
        <v>25</v>
      </c>
    </row>
    <row r="23" spans="1:8" customFormat="1" x14ac:dyDescent="0.25">
      <c r="A23">
        <v>2024</v>
      </c>
      <c r="B23" s="32">
        <v>88</v>
      </c>
      <c r="C23" s="32">
        <v>12</v>
      </c>
      <c r="D23" s="32"/>
    </row>
    <row r="33" spans="1:8" customFormat="1" x14ac:dyDescent="0.25">
      <c r="C33" s="37" t="s">
        <v>216</v>
      </c>
      <c r="D33" s="37"/>
      <c r="E33" s="37"/>
      <c r="F33" s="38" t="s">
        <v>220</v>
      </c>
      <c r="G33" s="38"/>
      <c r="H33" s="38"/>
    </row>
    <row r="34" spans="1:8" customFormat="1" x14ac:dyDescent="0.25">
      <c r="C34" s="35" t="s">
        <v>217</v>
      </c>
      <c r="D34" s="35" t="s">
        <v>218</v>
      </c>
      <c r="E34" s="35" t="s">
        <v>219</v>
      </c>
      <c r="F34" s="35" t="s">
        <v>217</v>
      </c>
      <c r="G34" s="35" t="s">
        <v>218</v>
      </c>
      <c r="H34" s="35" t="s">
        <v>219</v>
      </c>
    </row>
    <row r="35" spans="1:8" customFormat="1" x14ac:dyDescent="0.25">
      <c r="B35" t="s">
        <v>213</v>
      </c>
      <c r="C35">
        <v>22</v>
      </c>
      <c r="D35">
        <v>68</v>
      </c>
      <c r="E35">
        <v>10</v>
      </c>
      <c r="F35">
        <v>51</v>
      </c>
      <c r="G35">
        <v>44</v>
      </c>
      <c r="H35">
        <v>5</v>
      </c>
    </row>
    <row r="36" spans="1:8" customFormat="1" x14ac:dyDescent="0.25">
      <c r="B36" t="s">
        <v>214</v>
      </c>
      <c r="C36">
        <v>10</v>
      </c>
      <c r="D36">
        <v>85</v>
      </c>
      <c r="E36">
        <v>5</v>
      </c>
      <c r="F36">
        <v>44</v>
      </c>
      <c r="G36">
        <v>56</v>
      </c>
      <c r="H36">
        <v>0</v>
      </c>
    </row>
    <row r="37" spans="1:8" customFormat="1" x14ac:dyDescent="0.25">
      <c r="B37" t="s">
        <v>211</v>
      </c>
      <c r="C37">
        <v>8</v>
      </c>
      <c r="D37">
        <v>56</v>
      </c>
      <c r="E37">
        <v>46</v>
      </c>
      <c r="F37">
        <v>37</v>
      </c>
      <c r="G37">
        <v>53</v>
      </c>
      <c r="H37">
        <v>10</v>
      </c>
    </row>
    <row r="38" spans="1:8" customFormat="1" x14ac:dyDescent="0.25">
      <c r="B38" t="s">
        <v>215</v>
      </c>
      <c r="C38">
        <v>10</v>
      </c>
      <c r="D38">
        <v>85</v>
      </c>
      <c r="E38">
        <v>5</v>
      </c>
      <c r="F38">
        <v>44</v>
      </c>
      <c r="G38">
        <v>56</v>
      </c>
      <c r="H38">
        <v>0</v>
      </c>
    </row>
    <row r="39" spans="1:8" customFormat="1" x14ac:dyDescent="0.25">
      <c r="B39" t="s">
        <v>212</v>
      </c>
      <c r="C39">
        <v>5</v>
      </c>
      <c r="D39">
        <v>73</v>
      </c>
      <c r="E39">
        <v>22</v>
      </c>
      <c r="F39">
        <v>56</v>
      </c>
      <c r="G39">
        <v>39</v>
      </c>
      <c r="H39">
        <v>5</v>
      </c>
    </row>
    <row r="40" spans="1:8" customFormat="1" x14ac:dyDescent="0.25">
      <c r="C40" s="38" t="s">
        <v>220</v>
      </c>
      <c r="D40" s="38"/>
      <c r="E40" s="38"/>
    </row>
    <row r="41" spans="1:8" customFormat="1" x14ac:dyDescent="0.25">
      <c r="C41" s="35" t="s">
        <v>217</v>
      </c>
      <c r="D41" s="35" t="s">
        <v>218</v>
      </c>
      <c r="E41" s="35" t="s">
        <v>219</v>
      </c>
    </row>
    <row r="42" spans="1:8" customFormat="1" x14ac:dyDescent="0.25">
      <c r="B42" t="s">
        <v>213</v>
      </c>
      <c r="C42">
        <v>51</v>
      </c>
      <c r="D42">
        <v>44</v>
      </c>
      <c r="E42">
        <v>5</v>
      </c>
    </row>
    <row r="43" spans="1:8" customFormat="1" x14ac:dyDescent="0.25">
      <c r="B43" t="s">
        <v>214</v>
      </c>
      <c r="C43">
        <v>44</v>
      </c>
      <c r="D43">
        <v>56</v>
      </c>
      <c r="E43">
        <v>0</v>
      </c>
    </row>
    <row r="44" spans="1:8" customFormat="1" x14ac:dyDescent="0.25">
      <c r="B44" t="s">
        <v>211</v>
      </c>
      <c r="C44">
        <v>37</v>
      </c>
      <c r="D44">
        <v>53</v>
      </c>
      <c r="E44">
        <v>10</v>
      </c>
    </row>
    <row r="45" spans="1:8" customFormat="1" x14ac:dyDescent="0.25">
      <c r="B45" t="s">
        <v>215</v>
      </c>
      <c r="C45">
        <v>44</v>
      </c>
      <c r="D45">
        <v>56</v>
      </c>
      <c r="E45">
        <v>0</v>
      </c>
    </row>
    <row r="46" spans="1:8" customFormat="1" x14ac:dyDescent="0.25">
      <c r="B46" t="s">
        <v>212</v>
      </c>
      <c r="C46">
        <v>56</v>
      </c>
      <c r="D46">
        <v>39</v>
      </c>
      <c r="E46">
        <v>5</v>
      </c>
    </row>
  </sheetData>
  <mergeCells count="3">
    <mergeCell ref="C33:E33"/>
    <mergeCell ref="F33:H33"/>
    <mergeCell ref="C40:E40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opLeftCell="A31" workbookViewId="0">
      <selection activeCell="N45" sqref="N45"/>
    </sheetView>
  </sheetViews>
  <sheetFormatPr defaultRowHeight="15" x14ac:dyDescent="0.25"/>
  <cols>
    <col min="1" max="1" width="14.140625" customWidth="1"/>
  </cols>
  <sheetData>
    <row r="1" spans="1:20" x14ac:dyDescent="0.25">
      <c r="A1" t="s">
        <v>32</v>
      </c>
    </row>
    <row r="3" spans="1:20" x14ac:dyDescent="0.25">
      <c r="B3">
        <v>2022</v>
      </c>
      <c r="C3">
        <v>2023</v>
      </c>
      <c r="D3">
        <v>2024</v>
      </c>
      <c r="R3">
        <v>2016</v>
      </c>
      <c r="S3">
        <v>2020</v>
      </c>
      <c r="T3">
        <v>2023</v>
      </c>
    </row>
    <row r="4" spans="1:20" x14ac:dyDescent="0.25">
      <c r="A4" t="s">
        <v>33</v>
      </c>
      <c r="B4">
        <v>9</v>
      </c>
      <c r="C4">
        <v>8</v>
      </c>
      <c r="D4">
        <v>10</v>
      </c>
      <c r="Q4" t="s">
        <v>33</v>
      </c>
      <c r="R4">
        <v>3</v>
      </c>
      <c r="S4">
        <v>11</v>
      </c>
    </row>
    <row r="5" spans="1:20" x14ac:dyDescent="0.25">
      <c r="A5" t="s">
        <v>34</v>
      </c>
      <c r="B5">
        <v>5</v>
      </c>
      <c r="C5">
        <v>5</v>
      </c>
      <c r="D5">
        <v>8</v>
      </c>
      <c r="Q5" t="s">
        <v>34</v>
      </c>
      <c r="R5">
        <v>14</v>
      </c>
      <c r="S5">
        <v>9</v>
      </c>
    </row>
    <row r="6" spans="1:20" x14ac:dyDescent="0.25">
      <c r="A6" t="s">
        <v>35</v>
      </c>
      <c r="B6">
        <v>6</v>
      </c>
      <c r="C6">
        <v>9</v>
      </c>
      <c r="D6">
        <v>4</v>
      </c>
      <c r="Q6" t="s">
        <v>35</v>
      </c>
      <c r="R6">
        <v>10</v>
      </c>
      <c r="S6">
        <v>8</v>
      </c>
    </row>
    <row r="7" spans="1:20" x14ac:dyDescent="0.25">
      <c r="A7" t="s">
        <v>36</v>
      </c>
      <c r="B7">
        <v>10</v>
      </c>
      <c r="C7">
        <v>8</v>
      </c>
      <c r="D7">
        <v>1</v>
      </c>
      <c r="Q7" t="s">
        <v>36</v>
      </c>
      <c r="R7">
        <v>3</v>
      </c>
      <c r="S7">
        <v>4</v>
      </c>
    </row>
    <row r="11" spans="1:20" x14ac:dyDescent="0.25">
      <c r="A11" t="s">
        <v>37</v>
      </c>
    </row>
    <row r="12" spans="1:20" x14ac:dyDescent="0.25">
      <c r="A12" t="s">
        <v>38</v>
      </c>
      <c r="B12">
        <v>3</v>
      </c>
      <c r="D12" t="s">
        <v>221</v>
      </c>
    </row>
    <row r="13" spans="1:20" x14ac:dyDescent="0.25">
      <c r="A13" t="s">
        <v>39</v>
      </c>
      <c r="B13">
        <v>3</v>
      </c>
      <c r="D13" t="s">
        <v>222</v>
      </c>
    </row>
    <row r="14" spans="1:20" x14ac:dyDescent="0.25">
      <c r="A14" t="s">
        <v>40</v>
      </c>
      <c r="B14">
        <v>2</v>
      </c>
      <c r="D14" t="s">
        <v>223</v>
      </c>
    </row>
    <row r="15" spans="1:20" x14ac:dyDescent="0.25">
      <c r="A15" t="s">
        <v>41</v>
      </c>
      <c r="B15">
        <v>5</v>
      </c>
      <c r="D15" t="s">
        <v>136</v>
      </c>
    </row>
    <row r="16" spans="1:20" x14ac:dyDescent="0.25">
      <c r="A16" t="s">
        <v>42</v>
      </c>
      <c r="B16">
        <v>3</v>
      </c>
      <c r="D16" t="s">
        <v>224</v>
      </c>
    </row>
    <row r="17" spans="1:2" x14ac:dyDescent="0.25">
      <c r="A17" t="s">
        <v>43</v>
      </c>
      <c r="B17">
        <v>9</v>
      </c>
    </row>
    <row r="18" spans="1:2" x14ac:dyDescent="0.25">
      <c r="B18">
        <f>SUM(B12:B17)</f>
        <v>25</v>
      </c>
    </row>
    <row r="28" spans="1:2" x14ac:dyDescent="0.25">
      <c r="A28" t="s">
        <v>44</v>
      </c>
    </row>
    <row r="29" spans="1:2" x14ac:dyDescent="0.25">
      <c r="A29" t="s">
        <v>45</v>
      </c>
      <c r="B29">
        <v>18</v>
      </c>
    </row>
    <row r="30" spans="1:2" x14ac:dyDescent="0.25">
      <c r="A30" t="s">
        <v>46</v>
      </c>
      <c r="B30">
        <v>7</v>
      </c>
    </row>
    <row r="38" spans="1:11" x14ac:dyDescent="0.25">
      <c r="A38" t="s">
        <v>227</v>
      </c>
      <c r="B38">
        <v>4</v>
      </c>
      <c r="C38">
        <v>5</v>
      </c>
      <c r="E38">
        <v>1</v>
      </c>
      <c r="F38">
        <v>1</v>
      </c>
      <c r="H38">
        <v>2</v>
      </c>
      <c r="I38">
        <v>3</v>
      </c>
      <c r="J38">
        <v>5</v>
      </c>
      <c r="K38">
        <f>SUM(B38:J38)</f>
        <v>21</v>
      </c>
    </row>
    <row r="39" spans="1:11" x14ac:dyDescent="0.25">
      <c r="A39" t="s">
        <v>228</v>
      </c>
      <c r="B39">
        <v>3</v>
      </c>
      <c r="C39">
        <v>7</v>
      </c>
      <c r="D39">
        <v>1</v>
      </c>
      <c r="E39">
        <v>1</v>
      </c>
      <c r="H39">
        <v>4</v>
      </c>
      <c r="I39">
        <v>3</v>
      </c>
      <c r="J39">
        <v>3</v>
      </c>
      <c r="K39">
        <f t="shared" ref="K39:K50" si="0">SUM(B39:J39)</f>
        <v>22</v>
      </c>
    </row>
    <row r="40" spans="1:11" x14ac:dyDescent="0.25">
      <c r="A40" t="s">
        <v>229</v>
      </c>
      <c r="B40">
        <v>2</v>
      </c>
      <c r="C40">
        <v>10</v>
      </c>
      <c r="D40">
        <v>1</v>
      </c>
      <c r="E40">
        <v>5</v>
      </c>
      <c r="G40">
        <v>4</v>
      </c>
      <c r="I40">
        <v>2</v>
      </c>
      <c r="K40">
        <f t="shared" si="0"/>
        <v>24</v>
      </c>
    </row>
    <row r="41" spans="1:11" x14ac:dyDescent="0.25">
      <c r="A41" t="s">
        <v>230</v>
      </c>
      <c r="C41">
        <v>11</v>
      </c>
      <c r="D41">
        <v>5</v>
      </c>
      <c r="G41">
        <v>5</v>
      </c>
      <c r="H41">
        <v>2</v>
      </c>
      <c r="I41">
        <v>7</v>
      </c>
      <c r="J41">
        <v>1</v>
      </c>
      <c r="K41">
        <f t="shared" si="0"/>
        <v>31</v>
      </c>
    </row>
    <row r="42" spans="1:11" x14ac:dyDescent="0.25">
      <c r="A42" t="s">
        <v>231</v>
      </c>
      <c r="C42">
        <v>8</v>
      </c>
      <c r="D42">
        <v>5</v>
      </c>
      <c r="E42">
        <v>1</v>
      </c>
      <c r="G42">
        <v>1</v>
      </c>
      <c r="H42">
        <v>1</v>
      </c>
      <c r="I42">
        <v>1</v>
      </c>
      <c r="J42">
        <v>6</v>
      </c>
      <c r="K42">
        <f t="shared" si="0"/>
        <v>23</v>
      </c>
    </row>
    <row r="43" spans="1:11" x14ac:dyDescent="0.25">
      <c r="A43" t="s">
        <v>232</v>
      </c>
      <c r="C43">
        <v>6</v>
      </c>
      <c r="D43">
        <v>13</v>
      </c>
      <c r="E43">
        <v>5</v>
      </c>
      <c r="F43">
        <v>4</v>
      </c>
      <c r="G43">
        <v>1</v>
      </c>
      <c r="H43">
        <v>3</v>
      </c>
      <c r="I43">
        <v>9</v>
      </c>
      <c r="J43">
        <v>6</v>
      </c>
      <c r="K43" s="14">
        <f t="shared" si="0"/>
        <v>47</v>
      </c>
    </row>
    <row r="44" spans="1:11" x14ac:dyDescent="0.25">
      <c r="A44" t="s">
        <v>233</v>
      </c>
      <c r="B44">
        <v>1</v>
      </c>
      <c r="C44">
        <v>2</v>
      </c>
      <c r="F44">
        <v>16</v>
      </c>
      <c r="J44">
        <v>6</v>
      </c>
      <c r="K44">
        <f t="shared" si="0"/>
        <v>25</v>
      </c>
    </row>
    <row r="45" spans="1:11" x14ac:dyDescent="0.25">
      <c r="A45" t="s">
        <v>234</v>
      </c>
      <c r="C45">
        <v>2</v>
      </c>
      <c r="E45">
        <v>1</v>
      </c>
      <c r="I45">
        <v>8</v>
      </c>
      <c r="J45">
        <v>2</v>
      </c>
      <c r="K45">
        <f t="shared" si="0"/>
        <v>13</v>
      </c>
    </row>
    <row r="46" spans="1:11" x14ac:dyDescent="0.25">
      <c r="A46" t="s">
        <v>235</v>
      </c>
      <c r="C46">
        <v>14</v>
      </c>
      <c r="E46">
        <v>1</v>
      </c>
      <c r="G46">
        <v>2</v>
      </c>
      <c r="H46">
        <v>4</v>
      </c>
      <c r="I46">
        <v>7</v>
      </c>
      <c r="J46">
        <v>4</v>
      </c>
      <c r="K46">
        <f t="shared" si="0"/>
        <v>32</v>
      </c>
    </row>
    <row r="47" spans="1:11" x14ac:dyDescent="0.25">
      <c r="A47" t="s">
        <v>236</v>
      </c>
      <c r="E47">
        <v>6</v>
      </c>
      <c r="F47">
        <v>3</v>
      </c>
      <c r="K47">
        <f t="shared" si="0"/>
        <v>9</v>
      </c>
    </row>
    <row r="48" spans="1:11" x14ac:dyDescent="0.25">
      <c r="A48" t="s">
        <v>237</v>
      </c>
      <c r="C48">
        <v>6</v>
      </c>
      <c r="D48">
        <v>10</v>
      </c>
      <c r="E48">
        <v>2</v>
      </c>
      <c r="F48">
        <v>8</v>
      </c>
      <c r="I48">
        <v>2</v>
      </c>
      <c r="K48">
        <f t="shared" si="0"/>
        <v>28</v>
      </c>
    </row>
    <row r="49" spans="1:11" x14ac:dyDescent="0.25">
      <c r="A49" t="s">
        <v>238</v>
      </c>
      <c r="B49">
        <v>12</v>
      </c>
      <c r="C49">
        <v>12</v>
      </c>
      <c r="D49">
        <v>6</v>
      </c>
      <c r="E49">
        <v>7</v>
      </c>
      <c r="F49">
        <v>4</v>
      </c>
      <c r="G49">
        <v>6</v>
      </c>
      <c r="H49">
        <v>1</v>
      </c>
      <c r="J49">
        <v>6</v>
      </c>
      <c r="K49" s="14">
        <f t="shared" si="0"/>
        <v>54</v>
      </c>
    </row>
    <row r="50" spans="1:11" x14ac:dyDescent="0.25">
      <c r="A50" t="s">
        <v>239</v>
      </c>
      <c r="C50">
        <v>1</v>
      </c>
      <c r="D50">
        <v>3</v>
      </c>
      <c r="E50">
        <v>2</v>
      </c>
      <c r="I50">
        <v>8</v>
      </c>
      <c r="J50">
        <v>6</v>
      </c>
      <c r="K50">
        <f t="shared" si="0"/>
        <v>20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3"/>
  <sheetViews>
    <sheetView zoomScale="70" zoomScaleNormal="70" workbookViewId="0">
      <pane ySplit="1" topLeftCell="A2" activePane="bottomLeft" state="frozen"/>
      <selection pane="bottomLeft" activeCell="U24" sqref="U24"/>
    </sheetView>
  </sheetViews>
  <sheetFormatPr defaultRowHeight="15" x14ac:dyDescent="0.25"/>
  <cols>
    <col min="2" max="2" width="20.42578125" customWidth="1"/>
    <col min="3" max="3" width="15.7109375" customWidth="1"/>
    <col min="4" max="4" width="12" customWidth="1"/>
    <col min="5" max="5" width="16.28515625" customWidth="1"/>
    <col min="6" max="6" width="12.28515625" customWidth="1"/>
    <col min="7" max="7" width="17.5703125" customWidth="1"/>
    <col min="10" max="10" width="16.42578125" customWidth="1"/>
  </cols>
  <sheetData>
    <row r="1" spans="2:12" x14ac:dyDescent="0.25">
      <c r="C1" t="s">
        <v>118</v>
      </c>
      <c r="D1" t="s">
        <v>119</v>
      </c>
      <c r="E1" t="s">
        <v>120</v>
      </c>
      <c r="F1" t="s">
        <v>121</v>
      </c>
      <c r="G1" t="s">
        <v>126</v>
      </c>
      <c r="H1" t="s">
        <v>122</v>
      </c>
      <c r="I1" t="s">
        <v>123</v>
      </c>
      <c r="J1" t="s">
        <v>125</v>
      </c>
      <c r="K1" t="s">
        <v>124</v>
      </c>
    </row>
    <row r="2" spans="2:12" ht="15" customHeight="1" x14ac:dyDescent="0.25">
      <c r="B2" s="8" t="s">
        <v>82</v>
      </c>
      <c r="D2">
        <v>1</v>
      </c>
      <c r="L2">
        <f>SUM(C2:K2)</f>
        <v>1</v>
      </c>
    </row>
    <row r="3" spans="2:12" ht="15" customHeight="1" x14ac:dyDescent="0.25">
      <c r="B3" s="8" t="s">
        <v>83</v>
      </c>
      <c r="E3" s="11">
        <v>1</v>
      </c>
      <c r="F3">
        <v>1</v>
      </c>
      <c r="L3" s="10">
        <f t="shared" ref="L3:L32" si="0">SUM(C3:K3)</f>
        <v>2</v>
      </c>
    </row>
    <row r="4" spans="2:12" ht="15" customHeight="1" x14ac:dyDescent="0.25">
      <c r="B4" s="8" t="s">
        <v>84</v>
      </c>
      <c r="L4">
        <f t="shared" si="0"/>
        <v>0</v>
      </c>
    </row>
    <row r="5" spans="2:12" ht="15" customHeight="1" x14ac:dyDescent="0.25">
      <c r="B5" s="8" t="s">
        <v>85</v>
      </c>
      <c r="D5">
        <v>1</v>
      </c>
      <c r="K5">
        <v>1</v>
      </c>
      <c r="L5">
        <f t="shared" si="0"/>
        <v>2</v>
      </c>
    </row>
    <row r="6" spans="2:12" ht="15" customHeight="1" x14ac:dyDescent="0.25">
      <c r="B6" s="12" t="s">
        <v>86</v>
      </c>
      <c r="C6" s="9"/>
      <c r="D6" s="9"/>
      <c r="E6" s="9"/>
      <c r="F6" s="9"/>
      <c r="G6" s="9"/>
      <c r="H6" s="9"/>
      <c r="I6" s="9"/>
      <c r="J6" s="9"/>
      <c r="K6" s="9"/>
      <c r="L6" s="9">
        <f t="shared" si="0"/>
        <v>0</v>
      </c>
    </row>
    <row r="7" spans="2:12" ht="15" customHeight="1" x14ac:dyDescent="0.25">
      <c r="B7" s="8" t="s">
        <v>87</v>
      </c>
      <c r="D7">
        <v>1</v>
      </c>
      <c r="E7" s="11"/>
      <c r="L7" s="10">
        <f t="shared" si="0"/>
        <v>1</v>
      </c>
    </row>
    <row r="8" spans="2:12" ht="15" customHeight="1" x14ac:dyDescent="0.25">
      <c r="B8" s="8" t="s">
        <v>88</v>
      </c>
      <c r="F8">
        <v>1</v>
      </c>
      <c r="L8">
        <f t="shared" si="0"/>
        <v>1</v>
      </c>
    </row>
    <row r="9" spans="2:12" ht="15" customHeight="1" x14ac:dyDescent="0.25">
      <c r="B9" s="8" t="s">
        <v>89</v>
      </c>
      <c r="D9">
        <v>1</v>
      </c>
      <c r="L9" s="10">
        <f t="shared" si="0"/>
        <v>1</v>
      </c>
    </row>
    <row r="10" spans="2:12" ht="15" customHeight="1" x14ac:dyDescent="0.25">
      <c r="B10" s="8" t="s">
        <v>90</v>
      </c>
      <c r="K10">
        <v>1</v>
      </c>
      <c r="L10">
        <f t="shared" si="0"/>
        <v>1</v>
      </c>
    </row>
    <row r="11" spans="2:12" ht="15" customHeight="1" x14ac:dyDescent="0.25">
      <c r="B11" s="8" t="s">
        <v>91</v>
      </c>
      <c r="C11">
        <v>1</v>
      </c>
      <c r="D11">
        <v>1</v>
      </c>
      <c r="K11">
        <v>1</v>
      </c>
      <c r="L11">
        <f t="shared" si="0"/>
        <v>3</v>
      </c>
    </row>
    <row r="12" spans="2:12" ht="15" customHeight="1" x14ac:dyDescent="0.25">
      <c r="B12" s="8" t="s">
        <v>92</v>
      </c>
      <c r="C12">
        <v>1</v>
      </c>
      <c r="E12" s="11"/>
      <c r="I12">
        <v>1</v>
      </c>
      <c r="L12" s="11">
        <f t="shared" si="0"/>
        <v>2</v>
      </c>
    </row>
    <row r="13" spans="2:12" ht="15" customHeight="1" x14ac:dyDescent="0.25">
      <c r="B13" s="12" t="s">
        <v>93</v>
      </c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2:12" ht="15" customHeight="1" x14ac:dyDescent="0.25">
      <c r="B14" s="8" t="s">
        <v>94</v>
      </c>
      <c r="D14">
        <v>1</v>
      </c>
      <c r="I14">
        <v>1</v>
      </c>
      <c r="L14">
        <f t="shared" si="0"/>
        <v>2</v>
      </c>
    </row>
    <row r="15" spans="2:12" ht="15" customHeight="1" x14ac:dyDescent="0.25">
      <c r="B15" s="8" t="s">
        <v>95</v>
      </c>
      <c r="D15">
        <v>1</v>
      </c>
      <c r="I15">
        <v>1</v>
      </c>
      <c r="J15">
        <v>1</v>
      </c>
      <c r="L15" s="10">
        <f t="shared" si="0"/>
        <v>3</v>
      </c>
    </row>
    <row r="16" spans="2:12" ht="15" customHeight="1" x14ac:dyDescent="0.25">
      <c r="B16" s="8" t="s">
        <v>96</v>
      </c>
      <c r="D16">
        <v>1</v>
      </c>
      <c r="L16" s="10">
        <f t="shared" si="0"/>
        <v>1</v>
      </c>
    </row>
    <row r="17" spans="2:12" ht="15" customHeight="1" x14ac:dyDescent="0.25">
      <c r="B17" s="8" t="s">
        <v>97</v>
      </c>
      <c r="D17">
        <v>1</v>
      </c>
      <c r="L17">
        <f t="shared" si="0"/>
        <v>1</v>
      </c>
    </row>
    <row r="18" spans="2:12" ht="15" customHeight="1" x14ac:dyDescent="0.25">
      <c r="B18" s="8" t="s">
        <v>98</v>
      </c>
      <c r="D18">
        <v>1</v>
      </c>
      <c r="K18">
        <v>1</v>
      </c>
      <c r="L18">
        <f t="shared" si="0"/>
        <v>2</v>
      </c>
    </row>
    <row r="19" spans="2:12" ht="15" customHeight="1" x14ac:dyDescent="0.25">
      <c r="B19" s="13" t="s">
        <v>99</v>
      </c>
      <c r="C19" s="11"/>
      <c r="D19" s="11"/>
      <c r="E19" s="11"/>
      <c r="F19" s="11"/>
      <c r="G19" s="11"/>
      <c r="H19" s="11"/>
      <c r="I19" s="11"/>
      <c r="J19" s="11"/>
      <c r="K19" s="11">
        <v>1</v>
      </c>
      <c r="L19" s="11">
        <f t="shared" si="0"/>
        <v>1</v>
      </c>
    </row>
    <row r="20" spans="2:12" ht="15" customHeight="1" x14ac:dyDescent="0.25">
      <c r="B20" s="8" t="s">
        <v>100</v>
      </c>
      <c r="E20">
        <v>1</v>
      </c>
      <c r="F20">
        <v>1</v>
      </c>
      <c r="L20">
        <f t="shared" si="0"/>
        <v>2</v>
      </c>
    </row>
    <row r="21" spans="2:12" ht="15" customHeight="1" x14ac:dyDescent="0.25">
      <c r="B21" s="12" t="s">
        <v>101</v>
      </c>
      <c r="C21" s="9"/>
      <c r="D21" s="9"/>
      <c r="E21" s="9"/>
      <c r="F21" s="9"/>
      <c r="G21" s="9"/>
      <c r="H21" s="9"/>
      <c r="I21" s="9"/>
      <c r="J21" s="9"/>
      <c r="K21" s="9"/>
      <c r="L21" s="9">
        <f t="shared" si="0"/>
        <v>0</v>
      </c>
    </row>
    <row r="22" spans="2:12" ht="15" customHeight="1" x14ac:dyDescent="0.25">
      <c r="B22" s="8" t="s">
        <v>102</v>
      </c>
      <c r="L22">
        <f t="shared" si="0"/>
        <v>0</v>
      </c>
    </row>
    <row r="23" spans="2:12" ht="15" customHeight="1" x14ac:dyDescent="0.25">
      <c r="B23" s="8" t="s">
        <v>103</v>
      </c>
      <c r="D23">
        <v>1</v>
      </c>
      <c r="L23">
        <f t="shared" si="0"/>
        <v>1</v>
      </c>
    </row>
    <row r="24" spans="2:12" ht="15" customHeight="1" x14ac:dyDescent="0.25">
      <c r="B24" s="8" t="s">
        <v>104</v>
      </c>
      <c r="L24">
        <f t="shared" si="0"/>
        <v>0</v>
      </c>
    </row>
    <row r="25" spans="2:12" ht="15" customHeight="1" x14ac:dyDescent="0.25">
      <c r="B25" s="8" t="s">
        <v>105</v>
      </c>
      <c r="L25">
        <f t="shared" si="0"/>
        <v>0</v>
      </c>
    </row>
    <row r="26" spans="2:12" ht="15" customHeight="1" x14ac:dyDescent="0.25">
      <c r="B26" s="8" t="s">
        <v>106</v>
      </c>
      <c r="C26">
        <v>1</v>
      </c>
      <c r="G26">
        <v>1</v>
      </c>
      <c r="K26">
        <v>1</v>
      </c>
      <c r="L26" s="11">
        <f t="shared" si="0"/>
        <v>3</v>
      </c>
    </row>
    <row r="27" spans="2:12" ht="15" customHeight="1" x14ac:dyDescent="0.25">
      <c r="B27" s="8" t="s">
        <v>107</v>
      </c>
      <c r="D27">
        <v>1</v>
      </c>
      <c r="E27">
        <v>1</v>
      </c>
      <c r="H27">
        <v>1</v>
      </c>
      <c r="L27">
        <f t="shared" si="0"/>
        <v>3</v>
      </c>
    </row>
    <row r="28" spans="2:12" ht="15" customHeight="1" x14ac:dyDescent="0.25">
      <c r="B28" s="8" t="s">
        <v>108</v>
      </c>
      <c r="E28" s="9"/>
      <c r="I28">
        <v>1</v>
      </c>
      <c r="L28" s="11">
        <f t="shared" si="0"/>
        <v>1</v>
      </c>
    </row>
    <row r="29" spans="2:12" ht="15" customHeight="1" x14ac:dyDescent="0.25">
      <c r="B29" s="8" t="s">
        <v>109</v>
      </c>
      <c r="C29">
        <v>1</v>
      </c>
      <c r="G29">
        <v>1</v>
      </c>
      <c r="K29">
        <v>1</v>
      </c>
      <c r="L29" s="11">
        <f t="shared" si="0"/>
        <v>3</v>
      </c>
    </row>
    <row r="30" spans="2:12" ht="15" customHeight="1" x14ac:dyDescent="0.25">
      <c r="B30" s="12" t="s">
        <v>110</v>
      </c>
      <c r="C30" s="9"/>
      <c r="D30" s="9"/>
      <c r="E30" s="9"/>
      <c r="F30" s="9"/>
      <c r="G30" s="9"/>
      <c r="H30" s="9"/>
      <c r="I30" s="9"/>
      <c r="J30" s="9"/>
      <c r="K30" s="9"/>
      <c r="L30" s="9">
        <f t="shared" si="0"/>
        <v>0</v>
      </c>
    </row>
    <row r="31" spans="2:12" ht="15" customHeight="1" x14ac:dyDescent="0.25">
      <c r="B31" s="8" t="s">
        <v>111</v>
      </c>
      <c r="C31">
        <v>1</v>
      </c>
      <c r="L31">
        <f t="shared" si="0"/>
        <v>1</v>
      </c>
    </row>
    <row r="32" spans="2:12" ht="15" customHeight="1" x14ac:dyDescent="0.25">
      <c r="B32" s="8" t="s">
        <v>112</v>
      </c>
      <c r="L32">
        <f t="shared" si="0"/>
        <v>0</v>
      </c>
    </row>
    <row r="33" spans="3:11" x14ac:dyDescent="0.25">
      <c r="C33">
        <f>SUM(C2:C32)</f>
        <v>5</v>
      </c>
      <c r="D33">
        <f t="shared" ref="D33:K33" si="1">SUM(D2:D32)</f>
        <v>12</v>
      </c>
      <c r="E33">
        <f t="shared" si="1"/>
        <v>3</v>
      </c>
      <c r="F33">
        <f t="shared" si="1"/>
        <v>3</v>
      </c>
      <c r="G33">
        <f t="shared" si="1"/>
        <v>2</v>
      </c>
      <c r="H33">
        <f t="shared" si="1"/>
        <v>1</v>
      </c>
      <c r="I33">
        <f t="shared" si="1"/>
        <v>4</v>
      </c>
      <c r="J33">
        <f t="shared" si="1"/>
        <v>1</v>
      </c>
      <c r="K33">
        <f t="shared" si="1"/>
        <v>7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57"/>
  <sheetViews>
    <sheetView workbookViewId="0">
      <selection activeCell="N55" sqref="N55"/>
    </sheetView>
  </sheetViews>
  <sheetFormatPr defaultRowHeight="15" x14ac:dyDescent="0.25"/>
  <cols>
    <col min="2" max="2" width="23.28515625" customWidth="1"/>
  </cols>
  <sheetData>
    <row r="4" spans="2:7" x14ac:dyDescent="0.25">
      <c r="C4" t="s">
        <v>67</v>
      </c>
      <c r="D4" t="s">
        <v>68</v>
      </c>
      <c r="E4" t="s">
        <v>69</v>
      </c>
      <c r="F4" t="s">
        <v>70</v>
      </c>
      <c r="G4" t="s">
        <v>71</v>
      </c>
    </row>
    <row r="5" spans="2:7" x14ac:dyDescent="0.25">
      <c r="B5" t="s">
        <v>63</v>
      </c>
      <c r="C5">
        <v>2.2999999999999998</v>
      </c>
      <c r="D5">
        <v>2.2000000000000002</v>
      </c>
      <c r="E5">
        <v>2.1</v>
      </c>
      <c r="F5">
        <v>2.0499999999999998</v>
      </c>
      <c r="G5">
        <v>2.1</v>
      </c>
    </row>
    <row r="6" spans="2:7" x14ac:dyDescent="0.25">
      <c r="B6" t="s">
        <v>64</v>
      </c>
      <c r="C6">
        <v>3.2</v>
      </c>
      <c r="D6">
        <v>3.1</v>
      </c>
      <c r="E6">
        <v>3.15</v>
      </c>
      <c r="F6">
        <v>3.1</v>
      </c>
      <c r="G6">
        <v>3.25</v>
      </c>
    </row>
    <row r="7" spans="2:7" x14ac:dyDescent="0.25">
      <c r="B7" t="s">
        <v>65</v>
      </c>
      <c r="C7">
        <v>3.8</v>
      </c>
      <c r="D7">
        <v>3.65</v>
      </c>
      <c r="E7">
        <v>3.7</v>
      </c>
      <c r="F7">
        <v>3.8</v>
      </c>
      <c r="G7">
        <v>4</v>
      </c>
    </row>
    <row r="8" spans="2:7" x14ac:dyDescent="0.25">
      <c r="B8" t="s">
        <v>66</v>
      </c>
      <c r="C8">
        <v>4.8</v>
      </c>
      <c r="D8">
        <v>4.7</v>
      </c>
      <c r="E8">
        <v>4.5999999999999996</v>
      </c>
      <c r="F8">
        <v>4.55</v>
      </c>
      <c r="G8">
        <v>4.8</v>
      </c>
    </row>
    <row r="12" spans="2:7" x14ac:dyDescent="0.25">
      <c r="C12" t="s">
        <v>62</v>
      </c>
      <c r="D12" t="s">
        <v>73</v>
      </c>
      <c r="E12" t="s">
        <v>74</v>
      </c>
      <c r="F12" t="s">
        <v>75</v>
      </c>
      <c r="G12" t="s">
        <v>76</v>
      </c>
    </row>
    <row r="13" spans="2:7" x14ac:dyDescent="0.25">
      <c r="B13" t="s">
        <v>20</v>
      </c>
      <c r="C13">
        <v>8</v>
      </c>
      <c r="D13">
        <v>13</v>
      </c>
      <c r="E13">
        <v>18</v>
      </c>
      <c r="F13">
        <v>19</v>
      </c>
      <c r="G13">
        <v>9</v>
      </c>
    </row>
    <row r="14" spans="2:7" x14ac:dyDescent="0.25">
      <c r="B14" t="s">
        <v>72</v>
      </c>
      <c r="C14">
        <v>84</v>
      </c>
      <c r="D14">
        <v>72</v>
      </c>
      <c r="E14">
        <v>66</v>
      </c>
      <c r="F14">
        <v>70</v>
      </c>
      <c r="G14">
        <v>64</v>
      </c>
    </row>
    <row r="15" spans="2:7" x14ac:dyDescent="0.25">
      <c r="B15" t="s">
        <v>18</v>
      </c>
      <c r="C15">
        <v>8</v>
      </c>
      <c r="D15">
        <v>15</v>
      </c>
      <c r="E15">
        <v>16</v>
      </c>
      <c r="F15">
        <v>11</v>
      </c>
      <c r="G15">
        <v>27</v>
      </c>
    </row>
    <row r="16" spans="2:7" x14ac:dyDescent="0.25">
      <c r="C16">
        <f>SUM(C13:C15)</f>
        <v>100</v>
      </c>
      <c r="D16">
        <f t="shared" ref="D16:G16" si="0">SUM(D13:D15)</f>
        <v>100</v>
      </c>
      <c r="E16">
        <f t="shared" si="0"/>
        <v>100</v>
      </c>
      <c r="F16">
        <f t="shared" si="0"/>
        <v>100</v>
      </c>
      <c r="G16">
        <f t="shared" si="0"/>
        <v>100</v>
      </c>
    </row>
    <row r="50" spans="2:5" x14ac:dyDescent="0.25">
      <c r="B50" t="s">
        <v>207</v>
      </c>
      <c r="C50" t="s">
        <v>201</v>
      </c>
      <c r="D50" t="s">
        <v>202</v>
      </c>
    </row>
    <row r="51" spans="2:5" x14ac:dyDescent="0.25">
      <c r="B51" t="s">
        <v>208</v>
      </c>
      <c r="C51">
        <v>1.8</v>
      </c>
      <c r="D51">
        <v>2.8</v>
      </c>
    </row>
    <row r="53" spans="2:5" x14ac:dyDescent="0.25">
      <c r="B53" t="s">
        <v>204</v>
      </c>
      <c r="C53" t="s">
        <v>201</v>
      </c>
      <c r="D53" s="37" t="s">
        <v>206</v>
      </c>
      <c r="E53" s="37"/>
    </row>
    <row r="54" spans="2:5" x14ac:dyDescent="0.25">
      <c r="C54" t="s">
        <v>205</v>
      </c>
      <c r="D54" t="s">
        <v>26</v>
      </c>
      <c r="E54" t="s">
        <v>54</v>
      </c>
    </row>
    <row r="55" spans="2:5" x14ac:dyDescent="0.25">
      <c r="B55" t="s">
        <v>209</v>
      </c>
      <c r="C55">
        <v>10</v>
      </c>
      <c r="D55">
        <v>9</v>
      </c>
      <c r="E55">
        <v>1</v>
      </c>
    </row>
    <row r="56" spans="2:5" x14ac:dyDescent="0.25">
      <c r="B56" t="s">
        <v>210</v>
      </c>
      <c r="C56">
        <v>8</v>
      </c>
      <c r="D56">
        <v>7</v>
      </c>
      <c r="E56">
        <v>1</v>
      </c>
    </row>
    <row r="57" spans="2:5" x14ac:dyDescent="0.25">
      <c r="B57" t="s">
        <v>203</v>
      </c>
      <c r="C57">
        <v>10</v>
      </c>
      <c r="D57">
        <v>9</v>
      </c>
      <c r="E57">
        <v>1</v>
      </c>
    </row>
  </sheetData>
  <mergeCells count="1">
    <mergeCell ref="D53:E5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workbookViewId="0">
      <pane ySplit="1" topLeftCell="A17" activePane="bottomLeft" state="frozen"/>
      <selection pane="bottomLeft" activeCell="M26" sqref="M26"/>
    </sheetView>
  </sheetViews>
  <sheetFormatPr defaultRowHeight="15" x14ac:dyDescent="0.25"/>
  <cols>
    <col min="2" max="2" width="20.42578125" customWidth="1"/>
    <col min="3" max="3" width="11.28515625" customWidth="1"/>
    <col min="4" max="4" width="12" customWidth="1"/>
    <col min="6" max="6" width="12.28515625" customWidth="1"/>
  </cols>
  <sheetData>
    <row r="1" spans="2:10" x14ac:dyDescent="0.25">
      <c r="C1" t="s">
        <v>113</v>
      </c>
      <c r="D1" t="s">
        <v>79</v>
      </c>
      <c r="E1" t="s">
        <v>80</v>
      </c>
      <c r="F1" t="s">
        <v>81</v>
      </c>
      <c r="G1" t="s">
        <v>114</v>
      </c>
      <c r="H1" t="s">
        <v>117</v>
      </c>
      <c r="I1" t="s">
        <v>115</v>
      </c>
    </row>
    <row r="2" spans="2:10" ht="15" customHeight="1" x14ac:dyDescent="0.25">
      <c r="B2" s="8" t="s">
        <v>82</v>
      </c>
      <c r="G2">
        <v>1</v>
      </c>
      <c r="J2">
        <f>SUM(C2:I2)</f>
        <v>1</v>
      </c>
    </row>
    <row r="3" spans="2:10" ht="15" customHeight="1" x14ac:dyDescent="0.25">
      <c r="B3" s="8" t="s">
        <v>83</v>
      </c>
      <c r="E3" s="11">
        <v>1</v>
      </c>
      <c r="F3">
        <v>1</v>
      </c>
      <c r="G3">
        <v>1</v>
      </c>
      <c r="I3">
        <v>1</v>
      </c>
      <c r="J3" s="10">
        <f t="shared" ref="J3:J32" si="0">SUM(C3:I3)</f>
        <v>4</v>
      </c>
    </row>
    <row r="4" spans="2:10" ht="15" customHeight="1" x14ac:dyDescent="0.25">
      <c r="B4" s="8" t="s">
        <v>84</v>
      </c>
      <c r="G4">
        <v>1</v>
      </c>
      <c r="J4">
        <f t="shared" si="0"/>
        <v>1</v>
      </c>
    </row>
    <row r="5" spans="2:10" ht="15" customHeight="1" x14ac:dyDescent="0.25">
      <c r="B5" s="8" t="s">
        <v>85</v>
      </c>
      <c r="C5">
        <v>1</v>
      </c>
      <c r="E5">
        <v>1</v>
      </c>
      <c r="F5">
        <v>1</v>
      </c>
      <c r="J5">
        <f t="shared" si="0"/>
        <v>3</v>
      </c>
    </row>
    <row r="6" spans="2:10" ht="15" customHeight="1" x14ac:dyDescent="0.25">
      <c r="B6" s="12" t="s">
        <v>86</v>
      </c>
      <c r="C6" s="9"/>
      <c r="D6" s="9"/>
      <c r="E6" s="9"/>
      <c r="F6" s="9"/>
      <c r="G6" s="9"/>
      <c r="H6" s="9"/>
      <c r="I6" s="9"/>
      <c r="J6" s="9">
        <f t="shared" si="0"/>
        <v>0</v>
      </c>
    </row>
    <row r="7" spans="2:10" ht="15" customHeight="1" x14ac:dyDescent="0.25">
      <c r="B7" s="8" t="s">
        <v>87</v>
      </c>
      <c r="E7" s="9">
        <v>1</v>
      </c>
      <c r="F7">
        <v>1</v>
      </c>
      <c r="G7">
        <v>1</v>
      </c>
      <c r="I7">
        <v>1</v>
      </c>
      <c r="J7" s="10">
        <f t="shared" si="0"/>
        <v>4</v>
      </c>
    </row>
    <row r="8" spans="2:10" ht="15" customHeight="1" x14ac:dyDescent="0.25">
      <c r="B8" s="8" t="s">
        <v>88</v>
      </c>
      <c r="E8">
        <v>1</v>
      </c>
      <c r="F8">
        <v>1</v>
      </c>
      <c r="G8">
        <v>1</v>
      </c>
      <c r="J8">
        <f t="shared" si="0"/>
        <v>3</v>
      </c>
    </row>
    <row r="9" spans="2:10" ht="15" customHeight="1" x14ac:dyDescent="0.25">
      <c r="B9" s="8" t="s">
        <v>89</v>
      </c>
      <c r="C9">
        <v>1</v>
      </c>
      <c r="D9">
        <v>1</v>
      </c>
      <c r="E9">
        <v>1</v>
      </c>
      <c r="F9">
        <v>1</v>
      </c>
      <c r="G9">
        <v>1</v>
      </c>
      <c r="J9" s="10">
        <f t="shared" si="0"/>
        <v>5</v>
      </c>
    </row>
    <row r="10" spans="2:10" ht="15" customHeight="1" x14ac:dyDescent="0.25">
      <c r="B10" s="8" t="s">
        <v>90</v>
      </c>
      <c r="J10">
        <f t="shared" si="0"/>
        <v>0</v>
      </c>
    </row>
    <row r="11" spans="2:10" ht="15" customHeight="1" x14ac:dyDescent="0.25">
      <c r="B11" s="8" t="s">
        <v>91</v>
      </c>
      <c r="G11">
        <v>1</v>
      </c>
      <c r="J11">
        <f t="shared" si="0"/>
        <v>1</v>
      </c>
    </row>
    <row r="12" spans="2:10" ht="15" customHeight="1" x14ac:dyDescent="0.25">
      <c r="B12" s="8" t="s">
        <v>92</v>
      </c>
      <c r="D12">
        <v>1</v>
      </c>
      <c r="E12" s="9">
        <v>1</v>
      </c>
      <c r="G12">
        <v>1</v>
      </c>
      <c r="J12" s="11">
        <f t="shared" si="0"/>
        <v>3</v>
      </c>
    </row>
    <row r="13" spans="2:10" ht="15" customHeight="1" x14ac:dyDescent="0.25">
      <c r="B13" s="12" t="s">
        <v>93</v>
      </c>
      <c r="C13" s="9"/>
      <c r="D13" s="9"/>
      <c r="E13" s="9"/>
      <c r="F13" s="9"/>
      <c r="G13" s="9"/>
      <c r="H13" s="9"/>
      <c r="I13" s="9"/>
      <c r="J13" s="9"/>
    </row>
    <row r="14" spans="2:10" ht="15" customHeight="1" x14ac:dyDescent="0.25">
      <c r="B14" s="8" t="s">
        <v>94</v>
      </c>
      <c r="J14">
        <f t="shared" si="0"/>
        <v>0</v>
      </c>
    </row>
    <row r="15" spans="2:10" ht="15" customHeight="1" x14ac:dyDescent="0.25">
      <c r="B15" s="8" t="s">
        <v>95</v>
      </c>
      <c r="C15">
        <v>1</v>
      </c>
      <c r="D15">
        <v>1</v>
      </c>
      <c r="E15">
        <v>1</v>
      </c>
      <c r="F15">
        <v>1</v>
      </c>
      <c r="G15">
        <v>1</v>
      </c>
      <c r="J15" s="10">
        <f t="shared" si="0"/>
        <v>5</v>
      </c>
    </row>
    <row r="16" spans="2:10" ht="15" customHeight="1" x14ac:dyDescent="0.25">
      <c r="B16" s="8" t="s">
        <v>96</v>
      </c>
      <c r="C16">
        <v>1</v>
      </c>
      <c r="E16">
        <v>1</v>
      </c>
      <c r="F16">
        <v>1</v>
      </c>
      <c r="G16">
        <v>1</v>
      </c>
      <c r="J16" s="10">
        <f t="shared" si="0"/>
        <v>4</v>
      </c>
    </row>
    <row r="17" spans="2:11" ht="15" customHeight="1" x14ac:dyDescent="0.25">
      <c r="B17" s="8" t="s">
        <v>97</v>
      </c>
      <c r="C17">
        <v>1</v>
      </c>
      <c r="E17">
        <v>1</v>
      </c>
      <c r="F17">
        <v>1</v>
      </c>
      <c r="J17">
        <f t="shared" si="0"/>
        <v>3</v>
      </c>
    </row>
    <row r="18" spans="2:11" ht="15" customHeight="1" x14ac:dyDescent="0.25">
      <c r="B18" s="8" t="s">
        <v>98</v>
      </c>
      <c r="J18">
        <f t="shared" si="0"/>
        <v>0</v>
      </c>
    </row>
    <row r="19" spans="2:11" ht="15" customHeight="1" x14ac:dyDescent="0.25">
      <c r="B19" s="13" t="s">
        <v>99</v>
      </c>
      <c r="C19" s="11"/>
      <c r="D19" s="11"/>
      <c r="E19" s="11"/>
      <c r="F19" s="11"/>
      <c r="G19" s="11"/>
      <c r="H19" s="11"/>
      <c r="I19" s="11"/>
      <c r="J19" s="11">
        <f t="shared" si="0"/>
        <v>0</v>
      </c>
      <c r="K19" t="s">
        <v>116</v>
      </c>
    </row>
    <row r="20" spans="2:11" ht="15" customHeight="1" x14ac:dyDescent="0.25">
      <c r="B20" s="8" t="s">
        <v>100</v>
      </c>
      <c r="F20">
        <v>1</v>
      </c>
      <c r="G20">
        <v>1</v>
      </c>
      <c r="J20">
        <f t="shared" si="0"/>
        <v>2</v>
      </c>
    </row>
    <row r="21" spans="2:11" ht="15" customHeight="1" x14ac:dyDescent="0.25">
      <c r="B21" s="12" t="s">
        <v>101</v>
      </c>
      <c r="C21" s="9"/>
      <c r="D21" s="9"/>
      <c r="E21" s="9"/>
      <c r="F21" s="9"/>
      <c r="G21" s="9"/>
      <c r="H21" s="9"/>
      <c r="I21" s="9"/>
      <c r="J21" s="9">
        <f t="shared" si="0"/>
        <v>0</v>
      </c>
    </row>
    <row r="22" spans="2:11" ht="15" customHeight="1" x14ac:dyDescent="0.25">
      <c r="B22" s="8" t="s">
        <v>102</v>
      </c>
      <c r="J22">
        <f t="shared" si="0"/>
        <v>0</v>
      </c>
    </row>
    <row r="23" spans="2:11" ht="15" customHeight="1" x14ac:dyDescent="0.25">
      <c r="B23" s="8" t="s">
        <v>103</v>
      </c>
      <c r="E23">
        <v>1</v>
      </c>
      <c r="G23">
        <v>1</v>
      </c>
      <c r="J23">
        <f t="shared" si="0"/>
        <v>2</v>
      </c>
    </row>
    <row r="24" spans="2:11" ht="15" customHeight="1" x14ac:dyDescent="0.25">
      <c r="B24" s="8" t="s">
        <v>104</v>
      </c>
      <c r="E24">
        <v>1</v>
      </c>
      <c r="F24">
        <v>1</v>
      </c>
      <c r="G24">
        <v>1</v>
      </c>
      <c r="I24">
        <v>1</v>
      </c>
      <c r="J24">
        <f t="shared" si="0"/>
        <v>4</v>
      </c>
    </row>
    <row r="25" spans="2:11" ht="15" customHeight="1" x14ac:dyDescent="0.25">
      <c r="B25" s="8" t="s">
        <v>105</v>
      </c>
      <c r="G25">
        <v>1</v>
      </c>
      <c r="J25">
        <f t="shared" si="0"/>
        <v>1</v>
      </c>
    </row>
    <row r="26" spans="2:11" ht="15" customHeight="1" x14ac:dyDescent="0.25">
      <c r="B26" s="8" t="s">
        <v>106</v>
      </c>
      <c r="E26">
        <v>1</v>
      </c>
      <c r="G26">
        <v>1</v>
      </c>
      <c r="I26">
        <v>1</v>
      </c>
      <c r="J26" s="11">
        <f t="shared" si="0"/>
        <v>3</v>
      </c>
    </row>
    <row r="27" spans="2:11" ht="15" customHeight="1" x14ac:dyDescent="0.25">
      <c r="B27" s="8" t="s">
        <v>107</v>
      </c>
      <c r="F27">
        <v>1</v>
      </c>
      <c r="G27">
        <v>1</v>
      </c>
      <c r="J27">
        <f t="shared" si="0"/>
        <v>2</v>
      </c>
    </row>
    <row r="28" spans="2:11" ht="15" customHeight="1" x14ac:dyDescent="0.25">
      <c r="B28" s="8" t="s">
        <v>108</v>
      </c>
      <c r="D28">
        <v>1</v>
      </c>
      <c r="E28" s="9">
        <v>1</v>
      </c>
      <c r="G28">
        <v>1</v>
      </c>
      <c r="J28" s="11">
        <f t="shared" si="0"/>
        <v>3</v>
      </c>
    </row>
    <row r="29" spans="2:11" ht="15" customHeight="1" x14ac:dyDescent="0.25">
      <c r="B29" s="8" t="s">
        <v>109</v>
      </c>
      <c r="E29">
        <v>1</v>
      </c>
      <c r="G29">
        <v>1</v>
      </c>
      <c r="I29">
        <v>1</v>
      </c>
      <c r="J29" s="11">
        <f t="shared" si="0"/>
        <v>3</v>
      </c>
    </row>
    <row r="30" spans="2:11" ht="15" customHeight="1" x14ac:dyDescent="0.25">
      <c r="B30" s="12" t="s">
        <v>110</v>
      </c>
      <c r="C30" s="9"/>
      <c r="D30" s="9"/>
      <c r="E30" s="9"/>
      <c r="F30" s="9"/>
      <c r="G30" s="9"/>
      <c r="H30" s="9"/>
      <c r="I30" s="9"/>
      <c r="J30" s="9">
        <f t="shared" si="0"/>
        <v>0</v>
      </c>
    </row>
    <row r="31" spans="2:11" ht="15" customHeight="1" x14ac:dyDescent="0.25">
      <c r="B31" s="8" t="s">
        <v>111</v>
      </c>
      <c r="C31">
        <v>1</v>
      </c>
      <c r="E31">
        <v>1</v>
      </c>
      <c r="H31">
        <v>1</v>
      </c>
      <c r="J31">
        <f t="shared" si="0"/>
        <v>3</v>
      </c>
    </row>
    <row r="32" spans="2:11" ht="15" customHeight="1" x14ac:dyDescent="0.25">
      <c r="B32" s="8" t="s">
        <v>112</v>
      </c>
      <c r="E32">
        <v>1</v>
      </c>
      <c r="J32">
        <f t="shared" si="0"/>
        <v>1</v>
      </c>
    </row>
    <row r="33" spans="3:9" x14ac:dyDescent="0.25">
      <c r="C33">
        <f>SUM(C2:C32)</f>
        <v>6</v>
      </c>
      <c r="D33">
        <f t="shared" ref="D33:I33" si="1">SUM(D2:D32)</f>
        <v>4</v>
      </c>
      <c r="E33">
        <f t="shared" si="1"/>
        <v>16</v>
      </c>
      <c r="F33">
        <f t="shared" si="1"/>
        <v>11</v>
      </c>
      <c r="G33">
        <f t="shared" si="1"/>
        <v>18</v>
      </c>
      <c r="I33">
        <f t="shared" si="1"/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посещ. заболев.2020-21</vt:lpstr>
      <vt:lpstr>конкурсы</vt:lpstr>
      <vt:lpstr>физ. и муз.  разв.</vt:lpstr>
      <vt:lpstr>психолог, логопед</vt:lpstr>
      <vt:lpstr>развитие воспитанников</vt:lpstr>
      <vt:lpstr>педагоги</vt:lpstr>
      <vt:lpstr>успешные мероприятия</vt:lpstr>
      <vt:lpstr>диагностика</vt:lpstr>
      <vt:lpstr>инновации</vt:lpstr>
      <vt:lpstr>удовлетв. родителей</vt:lpstr>
      <vt:lpstr>самоанализ за год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2024-06-11T06:47:32Z</dcterms:modified>
</cp:coreProperties>
</file>